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304" sheetId="1" r:id="rId1"/>
    <sheet name="пояснення" sheetId="2" r:id="rId2"/>
  </sheets>
  <definedNames>
    <definedName name="_xlnm.Print_Area" localSheetId="0">'304'!$A$1:$L$136</definedName>
    <definedName name="_xlnm.Print_Area" localSheetId="1">'пояснення'!$A$1:$N$66</definedName>
  </definedNames>
  <calcPr fullCalcOnLoad="1" fullPrecision="0"/>
</workbook>
</file>

<file path=xl/sharedStrings.xml><?xml version="1.0" encoding="utf-8"?>
<sst xmlns="http://schemas.openxmlformats.org/spreadsheetml/2006/main" count="411" uniqueCount="165">
  <si>
    <t>ЗАТВЕРДЖЕНО</t>
  </si>
  <si>
    <t>2.</t>
  </si>
  <si>
    <t>4.</t>
  </si>
  <si>
    <t>Одиниця виміру</t>
  </si>
  <si>
    <t>Джерело інформації</t>
  </si>
  <si>
    <t xml:space="preserve">5. </t>
  </si>
  <si>
    <t>загальний фонд</t>
  </si>
  <si>
    <t>спеціальний фонд</t>
  </si>
  <si>
    <t>Типові штатні нормативи</t>
  </si>
  <si>
    <t>Х</t>
  </si>
  <si>
    <t>Підпрограма/ завдання бюджетної програми</t>
  </si>
  <si>
    <t>№ з/п</t>
  </si>
  <si>
    <t>од.</t>
  </si>
  <si>
    <t>осіб</t>
  </si>
  <si>
    <t>(підпис)</t>
  </si>
  <si>
    <t>Бюджетний кодекс України (Закон від 08.07.2010р. №2456-VI,зі змінами та доповненнями)</t>
  </si>
  <si>
    <t>Закон України "Про Державний бюджет України" на 2017 рік.</t>
  </si>
  <si>
    <t>Закон України "Про освіту" від 23.05.1991р. №1060-XII (зі змінами та доповненнями)</t>
  </si>
  <si>
    <t>Мережа  навчальних закладів</t>
  </si>
  <si>
    <t>Програма розвитку освіти міста Кіровограда на 2016-2020 роки</t>
  </si>
  <si>
    <t>Проведення капітального ремонту приміщень та інших об'єктів</t>
  </si>
  <si>
    <t>Конституція України (Закон від 28.06.1996 №254/96, (зі змінами та доповненнями)</t>
  </si>
  <si>
    <t xml:space="preserve">(найменування головного розпорядника коштів місцевого бюджету) </t>
  </si>
  <si>
    <t>Рішення Кіровоградської міської ради  від 23.02.2016р. № 90 "  Програма розвитку освіти міста Кіровограда на 2016-2020 роки".</t>
  </si>
  <si>
    <t>Наказ МО і науки України № 557 від 26.09.2005 р " Про впорядкування умов оплати праці та затвердження схем тарифних розрядів працівників освіти</t>
  </si>
  <si>
    <t>Постанова КМУ від 29.06.2002 р. № 856 "Про організацію харчування окремих категорій учнів у загальноосвітніх навчальних закладах"</t>
  </si>
  <si>
    <t>Завдання  1:</t>
  </si>
  <si>
    <t>Наказ МФУ від 26.08.2014р № 836 " Про деякі питання запровадження програмно-цільового методу складання та виконання місцевих бюджетів" зі змінами</t>
  </si>
  <si>
    <t>розрахунково</t>
  </si>
  <si>
    <t xml:space="preserve">   П А С П О Р Т </t>
  </si>
  <si>
    <t>Наказ управління освіти                                                    Міської ради міста Кропивницького</t>
  </si>
  <si>
    <t>Управління освіти Міської ради міста Кропивницького</t>
  </si>
  <si>
    <t>Усього</t>
  </si>
  <si>
    <t>ПОГОДЖЕНО:</t>
  </si>
  <si>
    <t xml:space="preserve">  Спрямування умов для надання загальної середньої освіти хлопцям та дівчатам, які потребують корекції фізичного та ( або) розумового розвитку.</t>
  </si>
  <si>
    <t>Забезпечення рівних можливостей отримання середньої освіти та реабілітаційних послуг дівчатами та хлопцями, які потребують корекції фізичного та  розумового розвитку з урахуванням нозології захворювання.</t>
  </si>
  <si>
    <t>Всього середньорічна кількість працівників (жінок/чоловіків)</t>
  </si>
  <si>
    <t>середньорічна кількість учнів(дівчат / хлопців)</t>
  </si>
  <si>
    <t>дівчат</t>
  </si>
  <si>
    <t>хлопців</t>
  </si>
  <si>
    <t>жінок</t>
  </si>
  <si>
    <t>чоловіків</t>
  </si>
  <si>
    <t>середньорічна кількість дітей пільгових категорій (хлопців/ дівчат)</t>
  </si>
  <si>
    <t>кількість випускників всього, з них:</t>
  </si>
  <si>
    <t>випускники 9-11 класів ( дівчат/ хлопців)</t>
  </si>
  <si>
    <t>звітність установ</t>
  </si>
  <si>
    <t>кількість осіб з числа дітей-сиріт та дітей, позбавлених батьківського піклування (дівчат/ хлопців), яким буде виплачуватися одноразова грошова допомога при працевлаштуванні після закінчення навчального закладу</t>
  </si>
  <si>
    <t>середні витрати на 1-го вихованця (дівчину/хлопця)</t>
  </si>
  <si>
    <t>дівчину</t>
  </si>
  <si>
    <t>хлопця</t>
  </si>
  <si>
    <t>грн.</t>
  </si>
  <si>
    <t>всього - середньорічне число ставок /штатних одиниць, у т.ч.</t>
  </si>
  <si>
    <t>кількість закладів (за ступенями шкіл та нозології)</t>
  </si>
  <si>
    <t xml:space="preserve"> педагогічного персоналу</t>
  </si>
  <si>
    <t xml:space="preserve"> адмінперсоналу, за умовами оплати віднесених до педагогічного персоналу</t>
  </si>
  <si>
    <t xml:space="preserve"> спеціалістів</t>
  </si>
  <si>
    <t xml:space="preserve"> робітників</t>
  </si>
  <si>
    <t>Наказ МФУ від 20.09.2017 року № 793 " Про затвердження складових програмної класифікації видатків та кредитування місцевих бюджетів" зі змінами</t>
  </si>
  <si>
    <t>Завдання</t>
  </si>
  <si>
    <t>Напрями використання бюджетних коштів:</t>
  </si>
  <si>
    <t xml:space="preserve">Найменування місцевої/регіональної програми </t>
  </si>
  <si>
    <t>Загальний фонд</t>
  </si>
  <si>
    <t>Спеціальний фонд</t>
  </si>
  <si>
    <t>Рішення виконавчого комітету Міської ради " Про затвердження мережі навчальних закладів" (на відповідний навчальний рік).</t>
  </si>
  <si>
    <t>Наказ МФУ від 27.07.2011р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зі змінами</t>
  </si>
  <si>
    <t>( ініціали/ ініціал, прізвище)</t>
  </si>
  <si>
    <t>Фінансове управління</t>
  </si>
  <si>
    <t>Начальник фінансового управління Міської ради міста Кропивницького</t>
  </si>
  <si>
    <t>Л. БОЧКОВА</t>
  </si>
  <si>
    <t>Дата погодження</t>
  </si>
  <si>
    <t>М .П.</t>
  </si>
  <si>
    <t>Наказ Міністерства фінансів України 26 серпня 2014 року  № 836 
(у редакції наказу Міністерства фінансів України від 29 грудня 2018 року № 1209)</t>
  </si>
  <si>
    <t>Підстави  для 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</si>
  <si>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</si>
  <si>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</si>
  <si>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</si>
  <si>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</si>
  <si>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 xml:space="preserve"> Мета бюджетної програми</t>
  </si>
  <si>
    <t xml:space="preserve">8. </t>
  </si>
  <si>
    <t>Завдання бюджетної програми</t>
  </si>
  <si>
    <t xml:space="preserve">9.     </t>
  </si>
  <si>
    <t>гривень</t>
  </si>
  <si>
    <t>10.</t>
  </si>
  <si>
    <t>11.</t>
  </si>
  <si>
    <t>Перелік місцевих /  регіональних програм, що виконуються у складі бюджетної програми</t>
  </si>
  <si>
    <t xml:space="preserve">Результативні показники бюджетної програми </t>
  </si>
  <si>
    <t>Показники</t>
  </si>
  <si>
    <t>Створення і реалізація умов для здобуття загальної освіти хлопцям та дівчатам, які потребують корекції фізичного та ( або) розумового розвитку.</t>
  </si>
  <si>
    <t xml:space="preserve"> затрат</t>
  </si>
  <si>
    <t>продукту</t>
  </si>
  <si>
    <t xml:space="preserve"> ефективності</t>
  </si>
  <si>
    <t>( у новій редакції наказу управління освіти Міської ради міста Кропивницького)</t>
  </si>
  <si>
    <t>Наказ Міністерства освіти і науки України від 10.07.2017  № 992 " Про затвердження Типового переліку бюджетних програм і результативних показників їх виконання для місцевих бюджетів у галузі " Освіта" зі змінами</t>
  </si>
  <si>
    <t xml:space="preserve">гривень, у тому числі  загального фонду- </t>
  </si>
  <si>
    <t xml:space="preserve">гривень  та  спеціального фонду  - </t>
  </si>
  <si>
    <t>гривень.</t>
  </si>
  <si>
    <t xml:space="preserve">Обсяг бюджетних призначень/ бюджетних асигнувань - </t>
  </si>
  <si>
    <t>Придбання обладнання та предметів довгострокового використання</t>
  </si>
  <si>
    <r>
      <t xml:space="preserve">бюджетної програми  місцевого бюджету  </t>
    </r>
    <r>
      <rPr>
        <b/>
        <u val="single"/>
        <sz val="16"/>
        <rFont val="Times New Roman"/>
        <family val="1"/>
      </rPr>
      <t xml:space="preserve"> на   2020 рік.          </t>
    </r>
  </si>
  <si>
    <t>05403286</t>
  </si>
  <si>
    <t>( найменування головного розпорядника коштів місцевого бюджету)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</si>
  <si>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</si>
  <si>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</si>
  <si>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</si>
  <si>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Функціональноїї класифікації видатків та кредитування  бюджету)</t>
  </si>
  <si>
    <t xml:space="preserve"> (найменування бюджетної програми  згідно з Типовою програмною класифікацією видатків та кредитування місцевого бюджету)     </t>
  </si>
  <si>
    <t>(код бюджету)</t>
  </si>
  <si>
    <t xml:space="preserve"> Рішення  Міської ради  міста Кропивницького  від 09.10.2019 року № 576 " Про затвердження мережі закладів освіти міста Кропивницького на 2019/2020 навчальний рік"</t>
  </si>
  <si>
    <t>Заступник начальника  управління освіти  Міської ради міста Кропивницького</t>
  </si>
  <si>
    <t>Є.СЕРОПЯН</t>
  </si>
  <si>
    <t>(_0_) (_6) (_0_)(_0_) (_0_) (0_)(_0_)</t>
  </si>
  <si>
    <t>( код Програмної класифікації видатків та кредитування місцевого бюджету)</t>
  </si>
  <si>
    <t>(_0_) (_6) (_1_)(_0_) (_0_) (0_)(_0_)</t>
  </si>
  <si>
    <t>Надання рівних можливостей для отримання середньої освіти  дівчатам та хлопцям, які потребують корекції фізичного та  розумового розвитку.</t>
  </si>
  <si>
    <t>Начальник  управління освіти  Міської ради міста Кропивницького</t>
  </si>
  <si>
    <t>Л.КОСТЕНКО</t>
  </si>
  <si>
    <t>Затверджено паспортом бюджетної програми</t>
  </si>
  <si>
    <t>Зміни до паспорта бюджетної програми</t>
  </si>
  <si>
    <t>Нова редакція</t>
  </si>
  <si>
    <t>від    12.02.2020 р</t>
  </si>
  <si>
    <t>№  69/0</t>
  </si>
  <si>
    <t xml:space="preserve"> Рішення  Міської ради  міста Кропивницького від 18.12.2019 року  № 3046 «Про  бюджет міста Кропивницького на 2020 рік» зі змінами</t>
  </si>
  <si>
    <t>(_0_) (_6) (_1_)(_1_) (_0_) (3_)(_0_)</t>
  </si>
  <si>
    <t>Надання загальної середньої освіти спеціальними закладами  загальної середньої освіти для дітей, які потребують корекції фізичного/ та/ або розумового розвитку</t>
  </si>
  <si>
    <t>Порівняльна таблиця до паспорта бюджетної програми по КПКВК 0611030   "Надання загальної середньої освіти спеціальними закладами  загальної середньої освіти для дітей, які потребують корекції фізичного/ та/ або розумового розвитку"</t>
  </si>
  <si>
    <t>0922</t>
  </si>
  <si>
    <t>Забезпечити якісну, сучасну та доступну загальну середню освіту " Нова українська школа".</t>
  </si>
  <si>
    <t>Забезпечення якісної, сучасної та доступної загальної середньої освіти " Нова українська школа".</t>
  </si>
  <si>
    <t xml:space="preserve"> затрат:</t>
  </si>
  <si>
    <t>1.1</t>
  </si>
  <si>
    <t>Обсяг витрат на закупівлю сучасних меблів для початкової школи</t>
  </si>
  <si>
    <t>грн</t>
  </si>
  <si>
    <t xml:space="preserve"> субвенції з державного бюджету </t>
  </si>
  <si>
    <t>співфінансування з бюджету міста</t>
  </si>
  <si>
    <t>1.2</t>
  </si>
  <si>
    <t>Обсяг витрат на закупівлю  комп'ютерного обладнання для початкових класів</t>
  </si>
  <si>
    <t xml:space="preserve"> продукту</t>
  </si>
  <si>
    <t>Кількість класів, які будуть оснащені сучасними меблями для початкової школи</t>
  </si>
  <si>
    <t xml:space="preserve">Кількіть початкових класів, яким буде придбане комп'ютерне обладнання </t>
  </si>
  <si>
    <t>Середня вартість  оснащення сучасними меблями для початкової школи</t>
  </si>
  <si>
    <t>Розрахунок</t>
  </si>
  <si>
    <t>Середні видатки на придбання одиниці  обладнання</t>
  </si>
  <si>
    <t xml:space="preserve"> якості</t>
  </si>
  <si>
    <t>Забезпеченість початкової школи сучасними меблями</t>
  </si>
  <si>
    <t>%</t>
  </si>
  <si>
    <t>розрахунок</t>
  </si>
  <si>
    <t>Забезпеченість початкових класів  комп'ютерним обладнанням</t>
  </si>
  <si>
    <t>Завдання 2:</t>
  </si>
  <si>
    <t>Бочкова Л.Т.</t>
  </si>
  <si>
    <t>Розрахунок витрат на виконання субвенції для забезпечення якісної, сучасної та доступної загальної  середньої освіти " Нова українська школа".</t>
  </si>
  <si>
    <t>Мережа закладів</t>
  </si>
  <si>
    <t>Обсяг витрат на закупівлю засобів навчання та обладнання для  початкової школи</t>
  </si>
  <si>
    <t>1.3</t>
  </si>
  <si>
    <t>Кількість класів, які будуть оснащені засобами навчання та обладнання, для  початкової школи</t>
  </si>
  <si>
    <t>Середня вартість  на закупівлю засобів навчання та обладнання для  початкової школи</t>
  </si>
  <si>
    <t>Забезпеченість початкових класів засобами навчання та обладнання для  початкової школи</t>
  </si>
  <si>
    <t>1.4</t>
  </si>
  <si>
    <t xml:space="preserve">Обсяг витрат на придбання антисептичних та дезінфікуючих засобів </t>
  </si>
  <si>
    <t>Кількість класів, які будуть оснащені антисептичними та дезінфікуючими засобами</t>
  </si>
  <si>
    <t>Середня вартість  оснащення антисептичними та дезінфікуючими засобами</t>
  </si>
  <si>
    <t>Забезпеченість початкових класів  антисептичними та дезінфікуючими засобами</t>
  </si>
  <si>
    <t xml:space="preserve">від    </t>
  </si>
  <si>
    <t xml:space="preserve">№ </t>
  </si>
  <si>
    <t>Зміни  інформації та показників, затверджених у паспорті бюджетної програми виникли у зв'язку з тим, що  згідно розпорядження голови ОДА від 22.12.2020 року  було повернуто субвенцію -                Завдання 2.  Забезпечити якісну, сучасну та доступну загальну середню освіту " Нова українська школа"  в сумі - 1439 грн.</t>
  </si>
  <si>
    <t xml:space="preserve">Заступник начальниак  управління освіти  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</si>
</sst>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0000"/>
    <numFmt numFmtId="203" formatCode="0.000000"/>
    <numFmt numFmtId="204" formatCode="0.00000"/>
    <numFmt numFmtId="205" formatCode="0.0000"/>
    <numFmt numFmtId="206" formatCode="0.000"/>
  </numFmts>
  <fonts count="54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horizontal="left" indent="2"/>
    </xf>
    <xf numFmtId="3" fontId="3" fillId="0" borderId="11" xfId="0" applyNumberFormat="1" applyFont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52">
      <alignment/>
      <protection/>
    </xf>
    <xf numFmtId="0" fontId="5" fillId="0" borderId="0" xfId="52" applyFont="1" applyAlignment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justify" wrapText="1"/>
    </xf>
    <xf numFmtId="0" fontId="3" fillId="0" borderId="0" xfId="0" applyFont="1" applyFill="1" applyAlignment="1">
      <alignment vertical="justify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14" fillId="0" borderId="0" xfId="0" applyFont="1" applyBorder="1" applyAlignment="1">
      <alignment/>
    </xf>
    <xf numFmtId="0" fontId="6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vertical="center" wrapText="1"/>
    </xf>
    <xf numFmtId="0" fontId="6" fillId="34" borderId="0" xfId="0" applyFont="1" applyFill="1" applyAlignment="1">
      <alignment vertical="center"/>
    </xf>
    <xf numFmtId="0" fontId="0" fillId="35" borderId="0" xfId="0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206" fontId="4" fillId="33" borderId="11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06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34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justify"/>
    </xf>
    <xf numFmtId="3" fontId="3" fillId="0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200" fontId="3" fillId="0" borderId="11" xfId="0" applyNumberFormat="1" applyFont="1" applyFill="1" applyBorder="1" applyAlignment="1">
      <alignment horizontal="left" vertical="center"/>
    </xf>
    <xf numFmtId="9" fontId="18" fillId="0" borderId="0" xfId="0" applyNumberFormat="1" applyFont="1" applyFill="1" applyBorder="1" applyAlignment="1">
      <alignment textRotation="90"/>
    </xf>
    <xf numFmtId="0" fontId="0" fillId="0" borderId="0" xfId="0" applyFont="1" applyFill="1" applyBorder="1" applyAlignment="1">
      <alignment/>
    </xf>
    <xf numFmtId="200" fontId="19" fillId="0" borderId="11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textRotation="90"/>
    </xf>
    <xf numFmtId="200" fontId="19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textRotation="90"/>
    </xf>
    <xf numFmtId="201" fontId="19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18" fillId="35" borderId="0" xfId="0" applyFont="1" applyFill="1" applyBorder="1" applyAlignment="1">
      <alignment textRotation="90"/>
    </xf>
    <xf numFmtId="0" fontId="0" fillId="35" borderId="0" xfId="0" applyFont="1" applyFill="1" applyBorder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top" wrapText="1"/>
    </xf>
    <xf numFmtId="201" fontId="3" fillId="0" borderId="11" xfId="0" applyNumberFormat="1" applyFont="1" applyFill="1" applyBorder="1" applyAlignment="1">
      <alignment horizontal="center" vertical="center"/>
    </xf>
    <xf numFmtId="200" fontId="3" fillId="0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justify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4" fontId="6" fillId="34" borderId="0" xfId="0" applyNumberFormat="1" applyFont="1" applyFill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justify" wrapText="1"/>
    </xf>
    <xf numFmtId="0" fontId="3" fillId="0" borderId="19" xfId="0" applyFont="1" applyFill="1" applyBorder="1" applyAlignment="1">
      <alignment horizontal="center" vertical="justify" wrapText="1"/>
    </xf>
    <xf numFmtId="0" fontId="3" fillId="0" borderId="20" xfId="0" applyFont="1" applyFill="1" applyBorder="1" applyAlignment="1">
      <alignment horizontal="center" vertical="justify" wrapText="1"/>
    </xf>
    <xf numFmtId="0" fontId="3" fillId="0" borderId="14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justify" wrapText="1"/>
    </xf>
    <xf numFmtId="0" fontId="3" fillId="0" borderId="19" xfId="0" applyFont="1" applyBorder="1" applyAlignment="1">
      <alignment horizontal="center" vertical="justify" wrapText="1"/>
    </xf>
    <xf numFmtId="0" fontId="3" fillId="0" borderId="20" xfId="0" applyFont="1" applyBorder="1" applyAlignment="1">
      <alignment horizontal="center" vertical="justify" wrapText="1"/>
    </xf>
    <xf numFmtId="0" fontId="3" fillId="0" borderId="14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right" vertical="center" wrapText="1"/>
    </xf>
    <xf numFmtId="0" fontId="19" fillId="0" borderId="2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/>
    </xf>
    <xf numFmtId="0" fontId="8" fillId="0" borderId="0" xfId="52" applyFont="1" applyAlignment="1">
      <alignment horizontal="center"/>
      <protection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10" fillId="0" borderId="10" xfId="52" applyBorder="1" applyAlignment="1">
      <alignment horizontal="left" vertical="top" wrapText="1"/>
      <protection/>
    </xf>
    <xf numFmtId="0" fontId="3" fillId="34" borderId="0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wrapText="1"/>
    </xf>
    <xf numFmtId="0" fontId="3" fillId="0" borderId="19" xfId="0" applyNumberFormat="1" applyFont="1" applyFill="1" applyBorder="1" applyAlignment="1">
      <alignment wrapText="1"/>
    </xf>
    <xf numFmtId="0" fontId="3" fillId="0" borderId="2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 wrapText="1"/>
    </xf>
    <xf numFmtId="0" fontId="15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G135"/>
  <sheetViews>
    <sheetView tabSelected="1" view="pageBreakPreview" zoomScaleSheetLayoutView="100" zoomScalePageLayoutView="0" workbookViewId="0" topLeftCell="A123">
      <selection activeCell="I128" sqref="I128"/>
    </sheetView>
  </sheetViews>
  <sheetFormatPr defaultColWidth="9.140625" defaultRowHeight="12.75"/>
  <cols>
    <col min="1" max="1" width="8.28125" style="0" customWidth="1"/>
    <col min="2" max="2" width="20.421875" style="0" customWidth="1"/>
    <col min="3" max="3" width="15.7109375" style="0" customWidth="1"/>
    <col min="4" max="4" width="16.57421875" style="0" customWidth="1"/>
    <col min="5" max="5" width="16.140625" style="0" customWidth="1"/>
    <col min="6" max="6" width="16.00390625" style="0" customWidth="1"/>
    <col min="7" max="7" width="15.140625" style="0" customWidth="1"/>
    <col min="8" max="8" width="17.7109375" style="0" customWidth="1"/>
    <col min="9" max="9" width="15.140625" style="0" customWidth="1"/>
    <col min="10" max="10" width="15.8515625" style="0" customWidth="1"/>
    <col min="11" max="11" width="14.00390625" style="0" customWidth="1"/>
    <col min="12" max="12" width="10.421875" style="0" customWidth="1"/>
    <col min="13" max="13" width="6.421875" style="0" customWidth="1"/>
  </cols>
  <sheetData>
    <row r="1" spans="1:14" s="3" customFormat="1" ht="15.75">
      <c r="A1" s="2"/>
      <c r="B1" s="2"/>
      <c r="C1" s="2"/>
      <c r="D1" s="2"/>
      <c r="E1" s="2"/>
      <c r="F1" s="2"/>
      <c r="G1" s="2"/>
      <c r="H1" s="2"/>
      <c r="I1" s="209" t="s">
        <v>0</v>
      </c>
      <c r="J1" s="209"/>
      <c r="K1" s="209"/>
      <c r="L1" s="209"/>
      <c r="M1" s="2"/>
      <c r="N1" s="2"/>
    </row>
    <row r="2" spans="1:14" s="3" customFormat="1" ht="39" customHeight="1">
      <c r="A2" s="2"/>
      <c r="B2" s="2"/>
      <c r="C2" s="2"/>
      <c r="D2" s="2"/>
      <c r="E2" s="2"/>
      <c r="F2" s="2"/>
      <c r="G2" s="2"/>
      <c r="H2" s="2"/>
      <c r="I2" s="210" t="s">
        <v>71</v>
      </c>
      <c r="J2" s="211"/>
      <c r="K2" s="211"/>
      <c r="L2" s="211"/>
      <c r="M2" s="2"/>
      <c r="N2" s="2"/>
    </row>
    <row r="3" spans="1:14" s="3" customFormat="1" ht="15.75">
      <c r="A3" s="2"/>
      <c r="B3" s="2"/>
      <c r="C3" s="2"/>
      <c r="D3" s="2"/>
      <c r="E3" s="2"/>
      <c r="F3" s="2"/>
      <c r="G3" s="2"/>
      <c r="H3" s="2"/>
      <c r="I3" s="209"/>
      <c r="J3" s="209"/>
      <c r="K3" s="209"/>
      <c r="L3" s="209"/>
      <c r="M3" s="2"/>
      <c r="N3" s="2"/>
    </row>
    <row r="4" spans="1:14" s="3" customFormat="1" ht="15.75">
      <c r="A4" s="2"/>
      <c r="B4" s="2"/>
      <c r="C4" s="2"/>
      <c r="D4" s="2"/>
      <c r="E4" s="2"/>
      <c r="F4" s="2"/>
      <c r="G4" s="2"/>
      <c r="H4" s="2"/>
      <c r="I4" s="209" t="s">
        <v>0</v>
      </c>
      <c r="J4" s="209"/>
      <c r="K4" s="209"/>
      <c r="L4" s="209"/>
      <c r="M4" s="2"/>
      <c r="N4" s="2"/>
    </row>
    <row r="5" spans="1:14" s="3" customFormat="1" ht="30" customHeight="1">
      <c r="A5" s="2"/>
      <c r="B5" s="2"/>
      <c r="C5" s="2"/>
      <c r="D5" s="2"/>
      <c r="E5" s="2"/>
      <c r="F5" s="2"/>
      <c r="G5" s="2"/>
      <c r="H5" s="2"/>
      <c r="I5" s="212" t="s">
        <v>30</v>
      </c>
      <c r="J5" s="212"/>
      <c r="K5" s="212"/>
      <c r="L5" s="212"/>
      <c r="M5" s="23"/>
      <c r="N5" s="23"/>
    </row>
    <row r="6" spans="1:14" s="3" customFormat="1" ht="15.75" customHeight="1">
      <c r="A6" s="2"/>
      <c r="B6" s="2"/>
      <c r="C6" s="2"/>
      <c r="D6" s="2"/>
      <c r="E6" s="2"/>
      <c r="F6" s="2"/>
      <c r="G6" s="2"/>
      <c r="H6" s="2"/>
      <c r="I6" s="213" t="s">
        <v>22</v>
      </c>
      <c r="J6" s="213"/>
      <c r="K6" s="213"/>
      <c r="L6" s="213"/>
      <c r="M6" s="23"/>
      <c r="N6" s="23"/>
    </row>
    <row r="7" spans="1:14" s="84" customFormat="1" ht="15.75" customHeight="1">
      <c r="A7" s="89"/>
      <c r="B7" s="89"/>
      <c r="C7" s="89"/>
      <c r="D7" s="89"/>
      <c r="E7" s="89"/>
      <c r="F7" s="89"/>
      <c r="G7" s="89"/>
      <c r="H7" s="89"/>
      <c r="I7" s="240" t="s">
        <v>119</v>
      </c>
      <c r="J7" s="240"/>
      <c r="K7" s="90" t="s">
        <v>120</v>
      </c>
      <c r="L7" s="90"/>
      <c r="M7" s="91"/>
      <c r="N7" s="91"/>
    </row>
    <row r="8" spans="1:14" s="84" customFormat="1" ht="27.75" customHeight="1">
      <c r="A8" s="89"/>
      <c r="B8" s="89"/>
      <c r="C8" s="89"/>
      <c r="D8" s="89"/>
      <c r="E8" s="89"/>
      <c r="F8" s="89"/>
      <c r="G8" s="89"/>
      <c r="H8" s="89"/>
      <c r="I8" s="214" t="s">
        <v>91</v>
      </c>
      <c r="J8" s="214"/>
      <c r="K8" s="214"/>
      <c r="L8" s="214"/>
      <c r="M8" s="91"/>
      <c r="N8" s="91"/>
    </row>
    <row r="9" spans="1:14" s="3" customFormat="1" ht="19.5" customHeight="1">
      <c r="A9" s="2"/>
      <c r="B9" s="2"/>
      <c r="C9" s="2"/>
      <c r="D9" s="2"/>
      <c r="E9" s="2"/>
      <c r="F9" s="2"/>
      <c r="G9" s="2"/>
      <c r="H9" s="2"/>
      <c r="I9" s="215" t="s">
        <v>161</v>
      </c>
      <c r="J9" s="215"/>
      <c r="K9" s="215" t="s">
        <v>162</v>
      </c>
      <c r="L9" s="215"/>
      <c r="M9" s="23"/>
      <c r="N9" s="23"/>
    </row>
    <row r="10" spans="1:14" s="3" customFormat="1" ht="25.5" customHeight="1">
      <c r="A10" s="2"/>
      <c r="B10" s="2"/>
      <c r="C10" s="2"/>
      <c r="D10" s="2"/>
      <c r="E10" s="2"/>
      <c r="F10" s="2"/>
      <c r="G10" s="2"/>
      <c r="H10" s="2"/>
      <c r="I10" s="23"/>
      <c r="J10" s="23"/>
      <c r="K10" s="2"/>
      <c r="L10" s="23"/>
      <c r="M10" s="23"/>
      <c r="N10" s="23"/>
    </row>
    <row r="11" spans="1:16" s="3" customFormat="1" ht="18.75" customHeight="1">
      <c r="A11" s="241" t="s">
        <v>29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47"/>
      <c r="N11" s="47"/>
      <c r="O11" s="47"/>
      <c r="P11" s="47"/>
    </row>
    <row r="12" spans="1:16" s="3" customFormat="1" ht="17.25" customHeight="1">
      <c r="A12" s="202" t="s">
        <v>98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39"/>
      <c r="N12" s="39"/>
      <c r="O12" s="39"/>
      <c r="P12" s="39"/>
    </row>
    <row r="13" spans="1:16" s="3" customFormat="1" ht="14.2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41"/>
      <c r="N13" s="41"/>
      <c r="O13" s="30"/>
      <c r="P13" s="30"/>
    </row>
    <row r="14" spans="1:16" s="3" customFormat="1" ht="17.25" customHeight="1">
      <c r="A14" s="34">
        <v>1</v>
      </c>
      <c r="B14" s="207" t="s">
        <v>110</v>
      </c>
      <c r="C14" s="207"/>
      <c r="D14" s="207"/>
      <c r="E14" s="207"/>
      <c r="F14" s="170" t="s">
        <v>31</v>
      </c>
      <c r="G14" s="170"/>
      <c r="H14" s="170"/>
      <c r="I14" s="170"/>
      <c r="J14" s="171" t="s">
        <v>99</v>
      </c>
      <c r="K14" s="171"/>
      <c r="L14" s="171"/>
      <c r="M14" s="41"/>
      <c r="N14" s="41"/>
      <c r="O14" s="30"/>
      <c r="P14" s="30"/>
    </row>
    <row r="15" spans="1:16" s="3" customFormat="1" ht="19.5" customHeight="1">
      <c r="A15" s="34"/>
      <c r="B15" s="172" t="s">
        <v>111</v>
      </c>
      <c r="C15" s="172"/>
      <c r="D15" s="172"/>
      <c r="E15" s="172"/>
      <c r="F15" s="173" t="s">
        <v>100</v>
      </c>
      <c r="G15" s="173"/>
      <c r="H15" s="173"/>
      <c r="I15" s="173"/>
      <c r="J15" s="173" t="s">
        <v>101</v>
      </c>
      <c r="K15" s="173"/>
      <c r="L15" s="173"/>
      <c r="M15" s="41"/>
      <c r="N15" s="41"/>
      <c r="O15" s="30"/>
      <c r="P15" s="30"/>
    </row>
    <row r="16" spans="1:16" s="3" customFormat="1" ht="10.5" customHeight="1">
      <c r="A16" s="30"/>
      <c r="B16" s="111"/>
      <c r="C16" s="111"/>
      <c r="D16" s="111"/>
      <c r="E16" s="111"/>
      <c r="F16" s="30"/>
      <c r="G16" s="30"/>
      <c r="H16" s="30"/>
      <c r="I16" s="30"/>
      <c r="J16" s="30"/>
      <c r="K16" s="30"/>
      <c r="L16" s="30"/>
      <c r="M16" s="41"/>
      <c r="N16" s="41"/>
      <c r="O16" s="30"/>
      <c r="P16" s="30"/>
    </row>
    <row r="17" spans="1:16" s="3" customFormat="1" ht="21.75" customHeight="1">
      <c r="A17" s="33" t="s">
        <v>1</v>
      </c>
      <c r="B17" s="169" t="s">
        <v>112</v>
      </c>
      <c r="C17" s="169"/>
      <c r="D17" s="169"/>
      <c r="E17" s="169"/>
      <c r="F17" s="170" t="s">
        <v>31</v>
      </c>
      <c r="G17" s="170"/>
      <c r="H17" s="170"/>
      <c r="I17" s="170"/>
      <c r="J17" s="171" t="s">
        <v>99</v>
      </c>
      <c r="K17" s="171"/>
      <c r="L17" s="171"/>
      <c r="M17" s="42"/>
      <c r="N17" s="42"/>
      <c r="O17" s="30"/>
      <c r="P17" s="30"/>
    </row>
    <row r="18" spans="1:16" s="3" customFormat="1" ht="42.75" customHeight="1">
      <c r="A18" s="31"/>
      <c r="B18" s="176" t="s">
        <v>111</v>
      </c>
      <c r="C18" s="176"/>
      <c r="D18" s="176"/>
      <c r="E18" s="176"/>
      <c r="F18" s="183" t="s">
        <v>100</v>
      </c>
      <c r="G18" s="183"/>
      <c r="H18" s="183"/>
      <c r="I18" s="183"/>
      <c r="J18" s="166" t="s">
        <v>101</v>
      </c>
      <c r="K18" s="166"/>
      <c r="L18" s="166"/>
      <c r="M18" s="43"/>
      <c r="N18" s="43"/>
      <c r="O18" s="29"/>
      <c r="P18" s="29"/>
    </row>
    <row r="19" spans="1:23" s="3" customFormat="1" ht="61.5" customHeight="1" thickBot="1">
      <c r="A19" s="33">
        <v>3</v>
      </c>
      <c r="B19" s="167" t="s">
        <v>122</v>
      </c>
      <c r="C19" s="167"/>
      <c r="D19" s="132">
        <v>1030</v>
      </c>
      <c r="E19" s="133" t="s">
        <v>125</v>
      </c>
      <c r="F19" s="204" t="s">
        <v>123</v>
      </c>
      <c r="G19" s="204"/>
      <c r="H19" s="204"/>
      <c r="I19" s="204"/>
      <c r="J19" s="204"/>
      <c r="K19" s="205">
        <v>11201100000</v>
      </c>
      <c r="L19" s="205"/>
      <c r="M19" s="44"/>
      <c r="N19" s="44"/>
      <c r="W19" s="115"/>
    </row>
    <row r="20" spans="1:14" s="3" customFormat="1" ht="60.75" customHeight="1">
      <c r="A20" s="104"/>
      <c r="B20" s="183" t="s">
        <v>102</v>
      </c>
      <c r="C20" s="183"/>
      <c r="D20" s="105" t="s">
        <v>103</v>
      </c>
      <c r="E20" s="105" t="s">
        <v>104</v>
      </c>
      <c r="F20" s="174" t="s">
        <v>105</v>
      </c>
      <c r="G20" s="174"/>
      <c r="H20" s="174"/>
      <c r="I20" s="174"/>
      <c r="J20" s="174"/>
      <c r="K20" s="175" t="s">
        <v>106</v>
      </c>
      <c r="L20" s="175"/>
      <c r="M20" s="106"/>
      <c r="N20" s="106"/>
    </row>
    <row r="21" s="3" customFormat="1" ht="6.75" customHeight="1">
      <c r="A21" s="32"/>
    </row>
    <row r="22" spans="1:16" s="101" customFormat="1" ht="21.75" customHeight="1">
      <c r="A22" s="99" t="s">
        <v>2</v>
      </c>
      <c r="B22" s="203" t="s">
        <v>96</v>
      </c>
      <c r="C22" s="203"/>
      <c r="D22" s="203"/>
      <c r="E22" s="203"/>
      <c r="F22" s="203"/>
      <c r="G22" s="206">
        <f>G55</f>
        <v>18234803.5</v>
      </c>
      <c r="H22" s="206"/>
      <c r="I22" s="203" t="s">
        <v>93</v>
      </c>
      <c r="J22" s="203"/>
      <c r="K22" s="203"/>
      <c r="L22" s="203"/>
      <c r="M22" s="100"/>
      <c r="N22" s="100"/>
      <c r="O22" s="100"/>
      <c r="P22" s="100"/>
    </row>
    <row r="23" spans="2:12" s="29" customFormat="1" ht="21.75" customHeight="1">
      <c r="B23" s="168">
        <f>E55</f>
        <v>18191572</v>
      </c>
      <c r="C23" s="168"/>
      <c r="D23" s="208" t="s">
        <v>94</v>
      </c>
      <c r="E23" s="208"/>
      <c r="F23" s="208"/>
      <c r="G23" s="168">
        <f>F55</f>
        <v>43231.5</v>
      </c>
      <c r="H23" s="168"/>
      <c r="I23" s="110" t="s">
        <v>95</v>
      </c>
      <c r="J23" s="110"/>
      <c r="K23" s="110"/>
      <c r="L23" s="110"/>
    </row>
    <row r="24" spans="1:4" s="36" customFormat="1" ht="19.5" customHeight="1">
      <c r="A24" s="34" t="s">
        <v>5</v>
      </c>
      <c r="B24" s="36" t="s">
        <v>72</v>
      </c>
      <c r="C24" s="35"/>
      <c r="D24" s="35"/>
    </row>
    <row r="25" spans="1:12" s="36" customFormat="1" ht="17.25" customHeight="1">
      <c r="A25" s="34"/>
      <c r="B25" s="185" t="s">
        <v>21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</row>
    <row r="26" spans="1:12" s="36" customFormat="1" ht="22.5" customHeight="1">
      <c r="A26" s="34"/>
      <c r="B26" s="185" t="s">
        <v>15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</row>
    <row r="27" spans="1:12" s="36" customFormat="1" ht="17.25" customHeight="1">
      <c r="A27" s="34"/>
      <c r="B27" s="185" t="s">
        <v>16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</row>
    <row r="28" spans="1:12" s="36" customFormat="1" ht="18" customHeight="1">
      <c r="A28" s="34"/>
      <c r="B28" s="185" t="s">
        <v>17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</row>
    <row r="29" spans="1:12" s="36" customFormat="1" ht="22.5" customHeight="1">
      <c r="A29" s="34"/>
      <c r="B29" s="185" t="s">
        <v>25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</row>
    <row r="30" spans="1:12" s="18" customFormat="1" ht="18.75" customHeight="1">
      <c r="A30" s="37"/>
      <c r="B30" s="184" t="s">
        <v>24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</row>
    <row r="31" s="3" customFormat="1" ht="15.75" customHeight="1">
      <c r="B31" s="2" t="s">
        <v>27</v>
      </c>
    </row>
    <row r="32" spans="2:12" s="3" customFormat="1" ht="35.25" customHeight="1">
      <c r="B32" s="190" t="s">
        <v>92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</row>
    <row r="33" spans="2:12" s="3" customFormat="1" ht="36" customHeight="1">
      <c r="B33" s="189" t="s">
        <v>64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2:12" s="3" customFormat="1" ht="15.75" customHeight="1">
      <c r="B34" s="190" t="s">
        <v>57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spans="1:12" s="36" customFormat="1" ht="17.25" customHeight="1">
      <c r="A35" s="34"/>
      <c r="B35" s="189" t="s">
        <v>23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</row>
    <row r="36" spans="1:16" s="84" customFormat="1" ht="17.25" customHeight="1">
      <c r="A36" s="86"/>
      <c r="B36" s="198" t="s">
        <v>107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87"/>
      <c r="N36" s="87"/>
      <c r="O36" s="87"/>
      <c r="P36" s="87"/>
    </row>
    <row r="37" spans="1:12" s="36" customFormat="1" ht="17.25" customHeight="1">
      <c r="A37" s="34"/>
      <c r="B37" s="197" t="s">
        <v>121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</row>
    <row r="38" spans="1:26" s="84" customFormat="1" ht="21.75" customHeight="1">
      <c r="A38" s="83" t="s">
        <v>73</v>
      </c>
      <c r="B38" s="197" t="s">
        <v>74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67"/>
      <c r="N38" s="67"/>
      <c r="O38" s="89"/>
      <c r="P38" s="9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s="84" customFormat="1" ht="16.5" customHeight="1">
      <c r="A39" s="83"/>
      <c r="B39" s="94" t="s">
        <v>11</v>
      </c>
      <c r="C39" s="230" t="s">
        <v>75</v>
      </c>
      <c r="D39" s="231"/>
      <c r="E39" s="231"/>
      <c r="F39" s="231"/>
      <c r="G39" s="231"/>
      <c r="H39" s="231"/>
      <c r="I39" s="231"/>
      <c r="J39" s="231"/>
      <c r="K39" s="231"/>
      <c r="L39" s="232"/>
      <c r="M39" s="67"/>
      <c r="N39" s="67"/>
      <c r="O39" s="89"/>
      <c r="P39" s="95"/>
      <c r="Q39" s="85"/>
      <c r="R39" s="85"/>
      <c r="S39" s="85"/>
      <c r="T39" s="85"/>
      <c r="U39" s="85"/>
      <c r="V39" s="85"/>
      <c r="W39" s="85"/>
      <c r="X39" s="85"/>
      <c r="Y39" s="85"/>
      <c r="Z39" s="85"/>
    </row>
    <row r="40" spans="1:26" s="84" customFormat="1" ht="26.25" customHeight="1">
      <c r="A40" s="83"/>
      <c r="B40" s="93">
        <v>1</v>
      </c>
      <c r="C40" s="194" t="s">
        <v>87</v>
      </c>
      <c r="D40" s="195"/>
      <c r="E40" s="195"/>
      <c r="F40" s="195"/>
      <c r="G40" s="195"/>
      <c r="H40" s="195"/>
      <c r="I40" s="195"/>
      <c r="J40" s="195"/>
      <c r="K40" s="195"/>
      <c r="L40" s="196"/>
      <c r="M40" s="67"/>
      <c r="N40" s="67"/>
      <c r="O40" s="89"/>
      <c r="P40" s="95"/>
      <c r="Q40" s="85"/>
      <c r="R40" s="85"/>
      <c r="S40" s="85"/>
      <c r="T40" s="85"/>
      <c r="U40" s="85"/>
      <c r="V40" s="85"/>
      <c r="W40" s="85"/>
      <c r="X40" s="85"/>
      <c r="Y40" s="85"/>
      <c r="Z40" s="85"/>
    </row>
    <row r="41" spans="1:16" s="36" customFormat="1" ht="16.5" customHeight="1">
      <c r="A41" s="6" t="s">
        <v>76</v>
      </c>
      <c r="B41" s="185" t="s">
        <v>77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</row>
    <row r="42" spans="1:16" s="3" customFormat="1" ht="24" customHeight="1">
      <c r="A42" s="220" t="s">
        <v>34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40"/>
      <c r="N42" s="40"/>
      <c r="O42" s="40"/>
      <c r="P42" s="40"/>
    </row>
    <row r="43" spans="1:16" s="17" customFormat="1" ht="14.25" customHeight="1">
      <c r="A43" s="16" t="s">
        <v>78</v>
      </c>
      <c r="B43" s="96" t="s">
        <v>79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</row>
    <row r="44" spans="1:14" s="8" customFormat="1" ht="16.5" customHeight="1">
      <c r="A44" s="9" t="s">
        <v>11</v>
      </c>
      <c r="B44" s="227" t="s">
        <v>58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9"/>
      <c r="M44" s="11"/>
      <c r="N44" s="11"/>
    </row>
    <row r="45" spans="1:16" s="14" customFormat="1" ht="35.25" customHeight="1">
      <c r="A45" s="10">
        <v>1</v>
      </c>
      <c r="B45" s="186" t="s">
        <v>35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8"/>
      <c r="M45" s="13"/>
      <c r="N45" s="13"/>
      <c r="O45" s="97"/>
      <c r="P45" s="97"/>
    </row>
    <row r="46" spans="1:16" s="1" customFormat="1" ht="15.75" hidden="1">
      <c r="A46" s="26">
        <v>2</v>
      </c>
      <c r="B46" s="236" t="s">
        <v>20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98"/>
      <c r="N46" s="98"/>
      <c r="O46" s="98"/>
      <c r="P46" s="98"/>
    </row>
    <row r="47" spans="1:12" s="102" customFormat="1" ht="15.75" hidden="1">
      <c r="A47" s="103">
        <v>3</v>
      </c>
      <c r="B47" s="237" t="s">
        <v>97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9"/>
    </row>
    <row r="48" spans="1:12" s="102" customFormat="1" ht="20.25" customHeight="1">
      <c r="A48" s="103">
        <v>2</v>
      </c>
      <c r="B48" s="237" t="s">
        <v>126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9"/>
    </row>
    <row r="49" spans="1:7" s="1" customFormat="1" ht="24" customHeight="1">
      <c r="A49" s="63" t="s">
        <v>80</v>
      </c>
      <c r="B49" s="64" t="s">
        <v>59</v>
      </c>
      <c r="C49" s="64"/>
      <c r="D49" s="64"/>
      <c r="E49" s="64"/>
      <c r="F49" s="48"/>
      <c r="G49" s="62" t="s">
        <v>81</v>
      </c>
    </row>
    <row r="50" spans="1:8" ht="12.75" customHeight="1">
      <c r="A50" s="216" t="s">
        <v>11</v>
      </c>
      <c r="B50" s="221" t="s">
        <v>10</v>
      </c>
      <c r="C50" s="222"/>
      <c r="D50" s="223"/>
      <c r="E50" s="217" t="s">
        <v>6</v>
      </c>
      <c r="F50" s="217" t="s">
        <v>7</v>
      </c>
      <c r="G50" s="218" t="s">
        <v>32</v>
      </c>
      <c r="H50" s="219"/>
    </row>
    <row r="51" spans="1:8" ht="25.5" customHeight="1">
      <c r="A51" s="216"/>
      <c r="B51" s="224"/>
      <c r="C51" s="225"/>
      <c r="D51" s="226"/>
      <c r="E51" s="217"/>
      <c r="F51" s="217"/>
      <c r="G51" s="218"/>
      <c r="H51" s="219"/>
    </row>
    <row r="52" spans="1:8" ht="15.75">
      <c r="A52" s="78">
        <v>1</v>
      </c>
      <c r="B52" s="233">
        <v>2</v>
      </c>
      <c r="C52" s="234"/>
      <c r="D52" s="235"/>
      <c r="E52" s="79">
        <v>3</v>
      </c>
      <c r="F52" s="79">
        <v>4</v>
      </c>
      <c r="G52" s="78">
        <v>5</v>
      </c>
      <c r="H52" s="73"/>
    </row>
    <row r="53" spans="1:8" ht="63.75" customHeight="1">
      <c r="A53" s="19">
        <v>1</v>
      </c>
      <c r="B53" s="186" t="s">
        <v>113</v>
      </c>
      <c r="C53" s="187"/>
      <c r="D53" s="188"/>
      <c r="E53" s="49">
        <f>(4811347+14488261)+220000-124000-1278216-32600</f>
        <v>18084792</v>
      </c>
      <c r="F53" s="159">
        <f>25000-5840.5</f>
        <v>19159.5</v>
      </c>
      <c r="G53" s="161">
        <f>E53+F53</f>
        <v>18103951.5</v>
      </c>
      <c r="H53" s="74"/>
    </row>
    <row r="54" spans="1:8" ht="32.25" customHeight="1">
      <c r="A54" s="19">
        <v>2</v>
      </c>
      <c r="B54" s="186" t="s">
        <v>127</v>
      </c>
      <c r="C54" s="187"/>
      <c r="D54" s="188"/>
      <c r="E54" s="49">
        <f>59061+17719+30000</f>
        <v>106780</v>
      </c>
      <c r="F54" s="159">
        <f>19624+5887-1439</f>
        <v>24072</v>
      </c>
      <c r="G54" s="161">
        <f>E54+F54</f>
        <v>130852</v>
      </c>
      <c r="H54" s="74"/>
    </row>
    <row r="55" spans="1:8" ht="20.25" customHeight="1">
      <c r="A55" s="20"/>
      <c r="B55" s="191" t="s">
        <v>32</v>
      </c>
      <c r="C55" s="192"/>
      <c r="D55" s="193"/>
      <c r="E55" s="50">
        <f>E53+E54</f>
        <v>18191572</v>
      </c>
      <c r="F55" s="160">
        <f>F53+F54</f>
        <v>43231.5</v>
      </c>
      <c r="G55" s="160">
        <f>G53+G54</f>
        <v>18234803.5</v>
      </c>
      <c r="H55" s="74"/>
    </row>
    <row r="57" spans="1:6" ht="18.75">
      <c r="A57" s="51" t="s">
        <v>82</v>
      </c>
      <c r="B57" s="17" t="s">
        <v>84</v>
      </c>
      <c r="C57" s="17"/>
      <c r="D57" s="17"/>
      <c r="E57" s="17"/>
      <c r="F57" s="17"/>
    </row>
    <row r="58" spans="1:7" ht="15.75">
      <c r="A58" s="2"/>
      <c r="B58" s="15"/>
      <c r="C58" s="15"/>
      <c r="D58" s="15"/>
      <c r="E58" s="15"/>
      <c r="G58" s="62" t="s">
        <v>81</v>
      </c>
    </row>
    <row r="59" spans="1:7" ht="12.75" customHeight="1">
      <c r="A59" s="216" t="s">
        <v>11</v>
      </c>
      <c r="B59" s="242" t="s">
        <v>60</v>
      </c>
      <c r="C59" s="243"/>
      <c r="D59" s="244"/>
      <c r="E59" s="248" t="s">
        <v>6</v>
      </c>
      <c r="F59" s="250" t="s">
        <v>7</v>
      </c>
      <c r="G59" s="250" t="s">
        <v>32</v>
      </c>
    </row>
    <row r="60" spans="1:7" ht="16.5" customHeight="1">
      <c r="A60" s="216"/>
      <c r="B60" s="245"/>
      <c r="C60" s="246"/>
      <c r="D60" s="247"/>
      <c r="E60" s="249"/>
      <c r="F60" s="251"/>
      <c r="G60" s="251"/>
    </row>
    <row r="61" spans="1:7" ht="12.75">
      <c r="A61" s="76">
        <v>1</v>
      </c>
      <c r="B61" s="199">
        <v>2</v>
      </c>
      <c r="C61" s="200"/>
      <c r="D61" s="201"/>
      <c r="E61" s="77">
        <v>3</v>
      </c>
      <c r="F61" s="77">
        <v>4</v>
      </c>
      <c r="G61" s="65">
        <v>5</v>
      </c>
    </row>
    <row r="62" spans="1:7" ht="35.25" customHeight="1">
      <c r="A62" s="12">
        <v>1</v>
      </c>
      <c r="B62" s="177" t="s">
        <v>19</v>
      </c>
      <c r="C62" s="178"/>
      <c r="D62" s="179"/>
      <c r="E62" s="49">
        <f>19299608+76780+220000-124000-1278216-32600+30000</f>
        <v>18191572</v>
      </c>
      <c r="F62" s="162">
        <f>25511-1439</f>
        <v>24072</v>
      </c>
      <c r="G62" s="159">
        <f>E62+F62</f>
        <v>18215644</v>
      </c>
    </row>
    <row r="63" spans="1:7" ht="15.75">
      <c r="A63" s="75"/>
      <c r="B63" s="180" t="s">
        <v>32</v>
      </c>
      <c r="C63" s="181"/>
      <c r="D63" s="182"/>
      <c r="E63" s="52">
        <f>E62</f>
        <v>18191572</v>
      </c>
      <c r="F63" s="163">
        <f>F62</f>
        <v>24072</v>
      </c>
      <c r="G63" s="163">
        <f>E63+F63</f>
        <v>18215644</v>
      </c>
    </row>
    <row r="65" spans="1:10" ht="20.25" customHeight="1">
      <c r="A65" s="37" t="s">
        <v>83</v>
      </c>
      <c r="B65" s="255" t="s">
        <v>85</v>
      </c>
      <c r="C65" s="255"/>
      <c r="D65" s="255"/>
      <c r="E65" s="255"/>
      <c r="F65" s="255"/>
      <c r="G65" s="255"/>
      <c r="H65" s="255"/>
      <c r="I65" s="255"/>
      <c r="J65" s="255"/>
    </row>
    <row r="66" spans="1:6" ht="8.25" customHeight="1">
      <c r="A66" s="2"/>
      <c r="B66" s="2"/>
      <c r="C66" s="2"/>
      <c r="D66" s="2"/>
      <c r="E66" s="2"/>
      <c r="F66" s="2"/>
    </row>
    <row r="67" spans="1:11" ht="12.75" customHeight="1">
      <c r="A67" s="218" t="s">
        <v>11</v>
      </c>
      <c r="B67" s="282" t="s">
        <v>86</v>
      </c>
      <c r="C67" s="283"/>
      <c r="D67" s="283"/>
      <c r="E67" s="283"/>
      <c r="F67" s="284"/>
      <c r="G67" s="256" t="s">
        <v>3</v>
      </c>
      <c r="H67" s="256" t="s">
        <v>4</v>
      </c>
      <c r="I67" s="256" t="s">
        <v>61</v>
      </c>
      <c r="J67" s="278" t="s">
        <v>62</v>
      </c>
      <c r="K67" s="280" t="s">
        <v>32</v>
      </c>
    </row>
    <row r="68" spans="1:11" ht="18.75" customHeight="1">
      <c r="A68" s="218"/>
      <c r="B68" s="285"/>
      <c r="C68" s="170"/>
      <c r="D68" s="170"/>
      <c r="E68" s="170"/>
      <c r="F68" s="286"/>
      <c r="G68" s="256"/>
      <c r="H68" s="256"/>
      <c r="I68" s="256"/>
      <c r="J68" s="279"/>
      <c r="K68" s="281"/>
    </row>
    <row r="69" spans="1:11" ht="12.75">
      <c r="A69" s="80">
        <v>1</v>
      </c>
      <c r="B69" s="287">
        <v>2</v>
      </c>
      <c r="C69" s="288"/>
      <c r="D69" s="288"/>
      <c r="E69" s="288"/>
      <c r="F69" s="289"/>
      <c r="G69" s="81">
        <v>3</v>
      </c>
      <c r="H69" s="81">
        <v>4</v>
      </c>
      <c r="I69" s="81">
        <v>5</v>
      </c>
      <c r="J69" s="82">
        <v>6</v>
      </c>
      <c r="K69" s="82">
        <v>7</v>
      </c>
    </row>
    <row r="70" spans="1:11" ht="15.75" customHeight="1">
      <c r="A70" s="22"/>
      <c r="B70" s="257" t="s">
        <v>26</v>
      </c>
      <c r="C70" s="258"/>
      <c r="D70" s="258"/>
      <c r="E70" s="258"/>
      <c r="F70" s="259"/>
      <c r="G70" s="22"/>
      <c r="H70" s="22"/>
      <c r="I70" s="38"/>
      <c r="J70" s="46"/>
      <c r="K70" s="46"/>
    </row>
    <row r="71" spans="1:11" ht="48.75" customHeight="1">
      <c r="A71" s="21"/>
      <c r="B71" s="180" t="s">
        <v>35</v>
      </c>
      <c r="C71" s="181"/>
      <c r="D71" s="181"/>
      <c r="E71" s="181"/>
      <c r="F71" s="182"/>
      <c r="G71" s="21" t="s">
        <v>9</v>
      </c>
      <c r="H71" s="12"/>
      <c r="I71" s="50">
        <f>E53</f>
        <v>18084792</v>
      </c>
      <c r="J71" s="160">
        <f>F53</f>
        <v>19159.5</v>
      </c>
      <c r="K71" s="160">
        <f>I71+J71</f>
        <v>18103951.5</v>
      </c>
    </row>
    <row r="72" spans="1:11" ht="12" customHeight="1">
      <c r="A72" s="22">
        <v>1</v>
      </c>
      <c r="B72" s="252" t="s">
        <v>88</v>
      </c>
      <c r="C72" s="253"/>
      <c r="D72" s="253"/>
      <c r="E72" s="253"/>
      <c r="F72" s="254"/>
      <c r="G72" s="12"/>
      <c r="H72" s="22"/>
      <c r="I72" s="21"/>
      <c r="J72" s="21"/>
      <c r="K72" s="50"/>
    </row>
    <row r="73" spans="1:11" ht="102" customHeight="1">
      <c r="A73" s="22"/>
      <c r="B73" s="266" t="s">
        <v>52</v>
      </c>
      <c r="C73" s="267"/>
      <c r="D73" s="267"/>
      <c r="E73" s="267"/>
      <c r="F73" s="268"/>
      <c r="G73" s="21" t="s">
        <v>12</v>
      </c>
      <c r="H73" s="117" t="s">
        <v>63</v>
      </c>
      <c r="I73" s="21">
        <v>1</v>
      </c>
      <c r="J73" s="21">
        <v>0</v>
      </c>
      <c r="K73" s="50">
        <f aca="true" t="shared" si="0" ref="K73:K97">I73+J73</f>
        <v>1</v>
      </c>
    </row>
    <row r="74" spans="1:11" ht="21" customHeight="1">
      <c r="A74" s="24"/>
      <c r="B74" s="177" t="s">
        <v>51</v>
      </c>
      <c r="C74" s="178"/>
      <c r="D74" s="178"/>
      <c r="E74" s="178"/>
      <c r="F74" s="179"/>
      <c r="G74" s="12" t="s">
        <v>12</v>
      </c>
      <c r="H74" s="25"/>
      <c r="I74" s="107">
        <f>I75+I76+I77+I78</f>
        <v>97.35</v>
      </c>
      <c r="J74" s="108">
        <f>J75+J76+J77+J78</f>
        <v>0</v>
      </c>
      <c r="K74" s="109">
        <f t="shared" si="0"/>
        <v>97.35</v>
      </c>
    </row>
    <row r="75" spans="1:11" s="88" customFormat="1" ht="35.25" customHeight="1">
      <c r="A75" s="92"/>
      <c r="B75" s="260" t="s">
        <v>53</v>
      </c>
      <c r="C75" s="261"/>
      <c r="D75" s="261"/>
      <c r="E75" s="261"/>
      <c r="F75" s="262"/>
      <c r="G75" s="45" t="s">
        <v>12</v>
      </c>
      <c r="H75" s="93" t="s">
        <v>8</v>
      </c>
      <c r="I75" s="112">
        <v>63.72</v>
      </c>
      <c r="J75" s="53">
        <v>0</v>
      </c>
      <c r="K75" s="113">
        <f t="shared" si="0"/>
        <v>63.72</v>
      </c>
    </row>
    <row r="76" spans="1:11" s="88" customFormat="1" ht="29.25" customHeight="1">
      <c r="A76" s="92"/>
      <c r="B76" s="263" t="s">
        <v>54</v>
      </c>
      <c r="C76" s="264"/>
      <c r="D76" s="264"/>
      <c r="E76" s="264"/>
      <c r="F76" s="265"/>
      <c r="G76" s="45" t="s">
        <v>12</v>
      </c>
      <c r="H76" s="93" t="s">
        <v>8</v>
      </c>
      <c r="I76" s="112">
        <v>14.13</v>
      </c>
      <c r="J76" s="53">
        <v>0</v>
      </c>
      <c r="K76" s="113">
        <f t="shared" si="0"/>
        <v>14.13</v>
      </c>
    </row>
    <row r="77" spans="1:11" s="88" customFormat="1" ht="31.5">
      <c r="A77" s="92"/>
      <c r="B77" s="260" t="s">
        <v>55</v>
      </c>
      <c r="C77" s="261"/>
      <c r="D77" s="261"/>
      <c r="E77" s="261"/>
      <c r="F77" s="262"/>
      <c r="G77" s="45" t="s">
        <v>12</v>
      </c>
      <c r="H77" s="114" t="s">
        <v>8</v>
      </c>
      <c r="I77" s="112">
        <v>5.5</v>
      </c>
      <c r="J77" s="53">
        <v>0</v>
      </c>
      <c r="K77" s="113">
        <f t="shared" si="0"/>
        <v>5.5</v>
      </c>
    </row>
    <row r="78" spans="1:11" s="88" customFormat="1" ht="31.5">
      <c r="A78" s="92"/>
      <c r="B78" s="260" t="s">
        <v>56</v>
      </c>
      <c r="C78" s="261"/>
      <c r="D78" s="261"/>
      <c r="E78" s="261"/>
      <c r="F78" s="262"/>
      <c r="G78" s="45" t="s">
        <v>12</v>
      </c>
      <c r="H78" s="93" t="s">
        <v>8</v>
      </c>
      <c r="I78" s="112">
        <v>14</v>
      </c>
      <c r="J78" s="53">
        <v>0</v>
      </c>
      <c r="K78" s="113">
        <f t="shared" si="0"/>
        <v>14</v>
      </c>
    </row>
    <row r="79" spans="1:11" ht="24" customHeight="1">
      <c r="A79" s="46"/>
      <c r="B79" s="260" t="s">
        <v>36</v>
      </c>
      <c r="C79" s="261"/>
      <c r="D79" s="261"/>
      <c r="E79" s="261"/>
      <c r="F79" s="262"/>
      <c r="G79" s="45" t="s">
        <v>12</v>
      </c>
      <c r="H79" s="25" t="s">
        <v>45</v>
      </c>
      <c r="I79" s="45">
        <v>74</v>
      </c>
      <c r="J79" s="27">
        <v>0</v>
      </c>
      <c r="K79" s="50">
        <f t="shared" si="0"/>
        <v>74</v>
      </c>
    </row>
    <row r="80" spans="1:11" ht="18" customHeight="1">
      <c r="A80" s="46"/>
      <c r="B80" s="260" t="s">
        <v>40</v>
      </c>
      <c r="C80" s="261"/>
      <c r="D80" s="261"/>
      <c r="E80" s="261"/>
      <c r="F80" s="262"/>
      <c r="G80" s="45" t="s">
        <v>12</v>
      </c>
      <c r="H80" s="25" t="s">
        <v>45</v>
      </c>
      <c r="I80" s="45">
        <v>65</v>
      </c>
      <c r="J80" s="21">
        <v>0</v>
      </c>
      <c r="K80" s="50">
        <f t="shared" si="0"/>
        <v>65</v>
      </c>
    </row>
    <row r="81" spans="1:11" ht="17.25" customHeight="1">
      <c r="A81" s="46"/>
      <c r="B81" s="260" t="s">
        <v>41</v>
      </c>
      <c r="C81" s="261"/>
      <c r="D81" s="261"/>
      <c r="E81" s="261"/>
      <c r="F81" s="262"/>
      <c r="G81" s="45" t="s">
        <v>12</v>
      </c>
      <c r="H81" s="25" t="s">
        <v>45</v>
      </c>
      <c r="I81" s="45">
        <v>9</v>
      </c>
      <c r="J81" s="21">
        <v>0</v>
      </c>
      <c r="K81" s="50">
        <f t="shared" si="0"/>
        <v>9</v>
      </c>
    </row>
    <row r="82" spans="1:11" ht="17.25" customHeight="1">
      <c r="A82" s="22">
        <v>2</v>
      </c>
      <c r="B82" s="252" t="s">
        <v>89</v>
      </c>
      <c r="C82" s="253"/>
      <c r="D82" s="253"/>
      <c r="E82" s="253"/>
      <c r="F82" s="254"/>
      <c r="G82" s="12"/>
      <c r="H82" s="25"/>
      <c r="I82" s="45"/>
      <c r="J82" s="21"/>
      <c r="K82" s="50"/>
    </row>
    <row r="83" spans="1:11" ht="42.75" customHeight="1">
      <c r="A83" s="22"/>
      <c r="B83" s="266" t="s">
        <v>37</v>
      </c>
      <c r="C83" s="267"/>
      <c r="D83" s="267"/>
      <c r="E83" s="267"/>
      <c r="F83" s="268"/>
      <c r="G83" s="21" t="s">
        <v>13</v>
      </c>
      <c r="H83" s="12" t="s">
        <v>18</v>
      </c>
      <c r="I83" s="45">
        <v>207</v>
      </c>
      <c r="J83" s="21">
        <v>0</v>
      </c>
      <c r="K83" s="50">
        <f t="shared" si="0"/>
        <v>207</v>
      </c>
    </row>
    <row r="84" spans="1:11" ht="47.25">
      <c r="A84" s="22"/>
      <c r="B84" s="266" t="s">
        <v>38</v>
      </c>
      <c r="C84" s="267"/>
      <c r="D84" s="267"/>
      <c r="E84" s="267"/>
      <c r="F84" s="268"/>
      <c r="G84" s="21" t="s">
        <v>13</v>
      </c>
      <c r="H84" s="12" t="s">
        <v>18</v>
      </c>
      <c r="I84" s="45">
        <v>69</v>
      </c>
      <c r="J84" s="21">
        <v>0</v>
      </c>
      <c r="K84" s="50">
        <f t="shared" si="0"/>
        <v>69</v>
      </c>
    </row>
    <row r="85" spans="1:11" ht="47.25">
      <c r="A85" s="22"/>
      <c r="B85" s="266" t="s">
        <v>39</v>
      </c>
      <c r="C85" s="267"/>
      <c r="D85" s="267"/>
      <c r="E85" s="267"/>
      <c r="F85" s="268"/>
      <c r="G85" s="21" t="s">
        <v>13</v>
      </c>
      <c r="H85" s="12" t="s">
        <v>18</v>
      </c>
      <c r="I85" s="45">
        <v>138</v>
      </c>
      <c r="J85" s="21">
        <v>0</v>
      </c>
      <c r="K85" s="50">
        <f t="shared" si="0"/>
        <v>138</v>
      </c>
    </row>
    <row r="86" spans="1:11" ht="24" customHeight="1">
      <c r="A86" s="22"/>
      <c r="B86" s="177" t="s">
        <v>42</v>
      </c>
      <c r="C86" s="178"/>
      <c r="D86" s="178"/>
      <c r="E86" s="178"/>
      <c r="F86" s="179"/>
      <c r="G86" s="21" t="s">
        <v>13</v>
      </c>
      <c r="H86" s="25" t="s">
        <v>45</v>
      </c>
      <c r="I86" s="21">
        <v>207</v>
      </c>
      <c r="J86" s="21">
        <v>0</v>
      </c>
      <c r="K86" s="50">
        <f t="shared" si="0"/>
        <v>207</v>
      </c>
    </row>
    <row r="87" spans="1:11" ht="18.75" customHeight="1">
      <c r="A87" s="22"/>
      <c r="B87" s="177" t="s">
        <v>38</v>
      </c>
      <c r="C87" s="178"/>
      <c r="D87" s="178"/>
      <c r="E87" s="178"/>
      <c r="F87" s="179"/>
      <c r="G87" s="21" t="s">
        <v>13</v>
      </c>
      <c r="H87" s="25" t="s">
        <v>45</v>
      </c>
      <c r="I87" s="21">
        <v>69</v>
      </c>
      <c r="J87" s="21">
        <v>0</v>
      </c>
      <c r="K87" s="50">
        <f t="shared" si="0"/>
        <v>69</v>
      </c>
    </row>
    <row r="88" spans="1:11" ht="18" customHeight="1">
      <c r="A88" s="22"/>
      <c r="B88" s="177" t="s">
        <v>39</v>
      </c>
      <c r="C88" s="178"/>
      <c r="D88" s="178"/>
      <c r="E88" s="178"/>
      <c r="F88" s="179"/>
      <c r="G88" s="21" t="s">
        <v>13</v>
      </c>
      <c r="H88" s="25" t="s">
        <v>45</v>
      </c>
      <c r="I88" s="21">
        <v>138</v>
      </c>
      <c r="J88" s="21">
        <v>0</v>
      </c>
      <c r="K88" s="50">
        <f t="shared" si="0"/>
        <v>138</v>
      </c>
    </row>
    <row r="89" spans="1:11" ht="23.25" customHeight="1">
      <c r="A89" s="22"/>
      <c r="B89" s="177" t="s">
        <v>43</v>
      </c>
      <c r="C89" s="178"/>
      <c r="D89" s="178"/>
      <c r="E89" s="178"/>
      <c r="F89" s="179"/>
      <c r="G89" s="21" t="s">
        <v>13</v>
      </c>
      <c r="H89" s="25" t="s">
        <v>45</v>
      </c>
      <c r="I89" s="21">
        <v>12</v>
      </c>
      <c r="J89" s="21">
        <v>0</v>
      </c>
      <c r="K89" s="50">
        <f t="shared" si="0"/>
        <v>12</v>
      </c>
    </row>
    <row r="90" spans="1:11" ht="21" customHeight="1">
      <c r="A90" s="22"/>
      <c r="B90" s="177" t="s">
        <v>44</v>
      </c>
      <c r="C90" s="178"/>
      <c r="D90" s="178"/>
      <c r="E90" s="178"/>
      <c r="F90" s="179"/>
      <c r="G90" s="21" t="s">
        <v>13</v>
      </c>
      <c r="H90" s="25" t="s">
        <v>45</v>
      </c>
      <c r="I90" s="21">
        <v>12</v>
      </c>
      <c r="J90" s="21">
        <v>0</v>
      </c>
      <c r="K90" s="50">
        <f t="shared" si="0"/>
        <v>12</v>
      </c>
    </row>
    <row r="91" spans="1:11" ht="15.75" customHeight="1">
      <c r="A91" s="22"/>
      <c r="B91" s="177" t="s">
        <v>38</v>
      </c>
      <c r="C91" s="178"/>
      <c r="D91" s="178"/>
      <c r="E91" s="178"/>
      <c r="F91" s="179"/>
      <c r="G91" s="21" t="s">
        <v>13</v>
      </c>
      <c r="H91" s="25" t="s">
        <v>45</v>
      </c>
      <c r="I91" s="21">
        <v>5</v>
      </c>
      <c r="J91" s="21">
        <v>0</v>
      </c>
      <c r="K91" s="50">
        <f t="shared" si="0"/>
        <v>5</v>
      </c>
    </row>
    <row r="92" spans="1:11" ht="18" customHeight="1">
      <c r="A92" s="22"/>
      <c r="B92" s="177" t="s">
        <v>39</v>
      </c>
      <c r="C92" s="178"/>
      <c r="D92" s="178"/>
      <c r="E92" s="178"/>
      <c r="F92" s="179"/>
      <c r="G92" s="21" t="s">
        <v>13</v>
      </c>
      <c r="H92" s="25" t="s">
        <v>45</v>
      </c>
      <c r="I92" s="21">
        <v>7</v>
      </c>
      <c r="J92" s="21">
        <v>0</v>
      </c>
      <c r="K92" s="50">
        <f t="shared" si="0"/>
        <v>7</v>
      </c>
    </row>
    <row r="93" spans="1:11" s="88" customFormat="1" ht="49.5" customHeight="1">
      <c r="A93" s="92"/>
      <c r="B93" s="230" t="s">
        <v>46</v>
      </c>
      <c r="C93" s="231"/>
      <c r="D93" s="231"/>
      <c r="E93" s="231"/>
      <c r="F93" s="232"/>
      <c r="G93" s="45" t="s">
        <v>13</v>
      </c>
      <c r="H93" s="118" t="s">
        <v>45</v>
      </c>
      <c r="I93" s="45">
        <v>0</v>
      </c>
      <c r="J93" s="45">
        <v>0</v>
      </c>
      <c r="K93" s="119">
        <f t="shared" si="0"/>
        <v>0</v>
      </c>
    </row>
    <row r="94" spans="1:11" ht="18.75" customHeight="1">
      <c r="A94" s="22">
        <v>3</v>
      </c>
      <c r="B94" s="252" t="s">
        <v>90</v>
      </c>
      <c r="C94" s="253"/>
      <c r="D94" s="253"/>
      <c r="E94" s="253"/>
      <c r="F94" s="254"/>
      <c r="G94" s="21"/>
      <c r="H94" s="25"/>
      <c r="I94" s="45"/>
      <c r="J94" s="21"/>
      <c r="K94" s="50"/>
    </row>
    <row r="95" spans="1:11" ht="21" customHeight="1">
      <c r="A95" s="22"/>
      <c r="B95" s="177" t="s">
        <v>47</v>
      </c>
      <c r="C95" s="178"/>
      <c r="D95" s="178"/>
      <c r="E95" s="178"/>
      <c r="F95" s="179"/>
      <c r="G95" s="12" t="s">
        <v>50</v>
      </c>
      <c r="H95" s="12" t="s">
        <v>28</v>
      </c>
      <c r="I95" s="53">
        <f>I71/I86</f>
        <v>87366</v>
      </c>
      <c r="J95" s="27">
        <f>J71/I83</f>
        <v>93</v>
      </c>
      <c r="K95" s="50">
        <f t="shared" si="0"/>
        <v>87459</v>
      </c>
    </row>
    <row r="96" spans="1:11" ht="15.75">
      <c r="A96" s="22"/>
      <c r="B96" s="177" t="s">
        <v>48</v>
      </c>
      <c r="C96" s="178"/>
      <c r="D96" s="178"/>
      <c r="E96" s="178"/>
      <c r="F96" s="179"/>
      <c r="G96" s="12" t="s">
        <v>50</v>
      </c>
      <c r="H96" s="12" t="s">
        <v>28</v>
      </c>
      <c r="I96" s="53">
        <f>I95</f>
        <v>87366</v>
      </c>
      <c r="J96" s="27">
        <f>J95</f>
        <v>93</v>
      </c>
      <c r="K96" s="50">
        <f t="shared" si="0"/>
        <v>87459</v>
      </c>
    </row>
    <row r="97" spans="1:11" ht="15.75">
      <c r="A97" s="22"/>
      <c r="B97" s="177" t="s">
        <v>49</v>
      </c>
      <c r="C97" s="178"/>
      <c r="D97" s="178"/>
      <c r="E97" s="178"/>
      <c r="F97" s="179"/>
      <c r="G97" s="12" t="s">
        <v>50</v>
      </c>
      <c r="H97" s="12" t="s">
        <v>28</v>
      </c>
      <c r="I97" s="53">
        <f>I95</f>
        <v>87366</v>
      </c>
      <c r="J97" s="27">
        <f>J95</f>
        <v>93</v>
      </c>
      <c r="K97" s="50">
        <f t="shared" si="0"/>
        <v>87459</v>
      </c>
    </row>
    <row r="98" spans="1:14" s="88" customFormat="1" ht="15.75">
      <c r="A98" s="139"/>
      <c r="B98" s="290" t="s">
        <v>147</v>
      </c>
      <c r="C98" s="291"/>
      <c r="D98" s="291"/>
      <c r="E98" s="291"/>
      <c r="F98" s="292"/>
      <c r="G98" s="139"/>
      <c r="H98" s="139"/>
      <c r="I98" s="139"/>
      <c r="J98" s="139"/>
      <c r="K98" s="45"/>
      <c r="M98" s="140"/>
      <c r="N98" s="140"/>
    </row>
    <row r="99" spans="1:21" s="88" customFormat="1" ht="30" customHeight="1">
      <c r="A99" s="139"/>
      <c r="B99" s="269" t="s">
        <v>126</v>
      </c>
      <c r="C99" s="270"/>
      <c r="D99" s="270"/>
      <c r="E99" s="270"/>
      <c r="F99" s="271"/>
      <c r="G99" s="139"/>
      <c r="H99" s="139"/>
      <c r="I99" s="139"/>
      <c r="J99" s="139"/>
      <c r="K99" s="45"/>
      <c r="M99" s="140"/>
      <c r="N99" s="140"/>
      <c r="O99" s="140"/>
      <c r="P99" s="140"/>
      <c r="Q99" s="140"/>
      <c r="R99" s="140"/>
      <c r="S99" s="140"/>
      <c r="T99" s="140"/>
      <c r="U99" s="140"/>
    </row>
    <row r="100" spans="1:21" s="88" customFormat="1" ht="14.25" customHeight="1">
      <c r="A100" s="139">
        <v>1</v>
      </c>
      <c r="B100" s="272" t="s">
        <v>128</v>
      </c>
      <c r="C100" s="273"/>
      <c r="D100" s="273"/>
      <c r="E100" s="273"/>
      <c r="F100" s="274"/>
      <c r="G100" s="139"/>
      <c r="H100" s="139"/>
      <c r="I100" s="139"/>
      <c r="J100" s="139"/>
      <c r="K100" s="45"/>
      <c r="M100" s="140"/>
      <c r="N100" s="140"/>
      <c r="O100" s="140"/>
      <c r="P100" s="140"/>
      <c r="Q100" s="140"/>
      <c r="R100" s="140"/>
      <c r="S100" s="140"/>
      <c r="T100" s="140"/>
      <c r="U100" s="140"/>
    </row>
    <row r="101" spans="1:21" s="88" customFormat="1" ht="20.25" customHeight="1">
      <c r="A101" s="141" t="s">
        <v>129</v>
      </c>
      <c r="B101" s="275" t="s">
        <v>130</v>
      </c>
      <c r="C101" s="276"/>
      <c r="D101" s="276"/>
      <c r="E101" s="276"/>
      <c r="F101" s="277"/>
      <c r="G101" s="139" t="s">
        <v>131</v>
      </c>
      <c r="H101" s="313" t="s">
        <v>149</v>
      </c>
      <c r="I101" s="142">
        <f>I102+I103</f>
        <v>37365</v>
      </c>
      <c r="J101" s="119">
        <f>J102+J103</f>
        <v>0</v>
      </c>
      <c r="K101" s="142">
        <f aca="true" t="shared" si="1" ref="K101:K106">I101+J101</f>
        <v>37365</v>
      </c>
      <c r="M101" s="143"/>
      <c r="N101" s="144"/>
      <c r="O101" s="140"/>
      <c r="P101" s="140"/>
      <c r="Q101" s="140"/>
      <c r="R101" s="140"/>
      <c r="S101" s="140"/>
      <c r="T101" s="140"/>
      <c r="U101" s="140"/>
    </row>
    <row r="102" spans="1:21" s="88" customFormat="1" ht="20.25" customHeight="1">
      <c r="A102" s="139"/>
      <c r="B102" s="300" t="s">
        <v>132</v>
      </c>
      <c r="C102" s="301"/>
      <c r="D102" s="301"/>
      <c r="E102" s="301"/>
      <c r="F102" s="302"/>
      <c r="G102" s="139"/>
      <c r="H102" s="314"/>
      <c r="I102" s="145">
        <v>28742</v>
      </c>
      <c r="J102" s="146">
        <v>0</v>
      </c>
      <c r="K102" s="145">
        <f t="shared" si="1"/>
        <v>28742</v>
      </c>
      <c r="M102" s="143"/>
      <c r="N102" s="144"/>
      <c r="O102" s="140"/>
      <c r="P102" s="140"/>
      <c r="Q102" s="140"/>
      <c r="R102" s="140"/>
      <c r="S102" s="140"/>
      <c r="T102" s="140"/>
      <c r="U102" s="140"/>
    </row>
    <row r="103" spans="1:21" s="88" customFormat="1" ht="20.25" customHeight="1">
      <c r="A103" s="139"/>
      <c r="B103" s="300" t="s">
        <v>133</v>
      </c>
      <c r="C103" s="301"/>
      <c r="D103" s="301"/>
      <c r="E103" s="301"/>
      <c r="F103" s="302"/>
      <c r="G103" s="139"/>
      <c r="H103" s="314"/>
      <c r="I103" s="145">
        <v>8623</v>
      </c>
      <c r="J103" s="146">
        <v>0</v>
      </c>
      <c r="K103" s="145">
        <f t="shared" si="1"/>
        <v>8623</v>
      </c>
      <c r="M103" s="143"/>
      <c r="N103" s="144"/>
      <c r="O103" s="140"/>
      <c r="P103" s="140"/>
      <c r="Q103" s="140"/>
      <c r="R103" s="140"/>
      <c r="S103" s="140"/>
      <c r="T103" s="140"/>
      <c r="U103" s="140"/>
    </row>
    <row r="104" spans="1:21" s="125" customFormat="1" ht="20.25" customHeight="1">
      <c r="A104" s="141" t="s">
        <v>134</v>
      </c>
      <c r="B104" s="316" t="s">
        <v>151</v>
      </c>
      <c r="C104" s="317"/>
      <c r="D104" s="317"/>
      <c r="E104" s="317"/>
      <c r="F104" s="318"/>
      <c r="G104" s="139" t="s">
        <v>131</v>
      </c>
      <c r="H104" s="314"/>
      <c r="I104" s="142">
        <f>I105+I106</f>
        <v>39415</v>
      </c>
      <c r="J104" s="45">
        <v>0</v>
      </c>
      <c r="K104" s="142">
        <f t="shared" si="1"/>
        <v>39415</v>
      </c>
      <c r="L104" s="88"/>
      <c r="M104" s="157"/>
      <c r="N104" s="158"/>
      <c r="O104" s="102"/>
      <c r="P104" s="102"/>
      <c r="Q104" s="102"/>
      <c r="R104" s="102"/>
      <c r="S104" s="102"/>
      <c r="T104" s="102"/>
      <c r="U104" s="102"/>
    </row>
    <row r="105" spans="1:21" s="125" customFormat="1" ht="20.25" customHeight="1">
      <c r="A105" s="139"/>
      <c r="B105" s="300" t="s">
        <v>132</v>
      </c>
      <c r="C105" s="301"/>
      <c r="D105" s="301"/>
      <c r="E105" s="301"/>
      <c r="F105" s="302"/>
      <c r="G105" s="139"/>
      <c r="H105" s="314"/>
      <c r="I105" s="145">
        <v>30319</v>
      </c>
      <c r="J105" s="146">
        <v>0</v>
      </c>
      <c r="K105" s="145">
        <f t="shared" si="1"/>
        <v>30319</v>
      </c>
      <c r="L105" s="88"/>
      <c r="M105" s="157"/>
      <c r="N105" s="158"/>
      <c r="O105" s="102"/>
      <c r="P105" s="102"/>
      <c r="Q105" s="102"/>
      <c r="R105" s="102"/>
      <c r="S105" s="102"/>
      <c r="T105" s="102"/>
      <c r="U105" s="102"/>
    </row>
    <row r="106" spans="1:21" s="125" customFormat="1" ht="20.25" customHeight="1">
      <c r="A106" s="139"/>
      <c r="B106" s="300" t="s">
        <v>133</v>
      </c>
      <c r="C106" s="301"/>
      <c r="D106" s="301"/>
      <c r="E106" s="301"/>
      <c r="F106" s="302"/>
      <c r="G106" s="139"/>
      <c r="H106" s="314"/>
      <c r="I106" s="145">
        <v>9096</v>
      </c>
      <c r="J106" s="146">
        <v>0</v>
      </c>
      <c r="K106" s="145">
        <f t="shared" si="1"/>
        <v>9096</v>
      </c>
      <c r="L106" s="88"/>
      <c r="M106" s="157"/>
      <c r="N106" s="158"/>
      <c r="O106" s="102"/>
      <c r="P106" s="102"/>
      <c r="Q106" s="102"/>
      <c r="R106" s="102"/>
      <c r="S106" s="102"/>
      <c r="T106" s="102"/>
      <c r="U106" s="102"/>
    </row>
    <row r="107" spans="1:21" s="88" customFormat="1" ht="18.75" customHeight="1">
      <c r="A107" s="141" t="s">
        <v>152</v>
      </c>
      <c r="B107" s="275" t="s">
        <v>135</v>
      </c>
      <c r="C107" s="276"/>
      <c r="D107" s="276"/>
      <c r="E107" s="276"/>
      <c r="F107" s="277"/>
      <c r="G107" s="139" t="s">
        <v>131</v>
      </c>
      <c r="H107" s="314"/>
      <c r="I107" s="119">
        <v>0</v>
      </c>
      <c r="J107" s="142">
        <f>J108+J109</f>
        <v>24072</v>
      </c>
      <c r="K107" s="142">
        <f>K108+K109</f>
        <v>24072</v>
      </c>
      <c r="M107" s="147"/>
      <c r="N107" s="144"/>
      <c r="O107" s="140"/>
      <c r="P107" s="140"/>
      <c r="Q107" s="140"/>
      <c r="R107" s="140"/>
      <c r="S107" s="140"/>
      <c r="T107" s="140"/>
      <c r="U107" s="140"/>
    </row>
    <row r="108" spans="1:21" s="88" customFormat="1" ht="20.25" customHeight="1">
      <c r="A108" s="139"/>
      <c r="B108" s="300" t="s">
        <v>132</v>
      </c>
      <c r="C108" s="301"/>
      <c r="D108" s="301"/>
      <c r="E108" s="301"/>
      <c r="F108" s="302"/>
      <c r="G108" s="139"/>
      <c r="H108" s="314"/>
      <c r="I108" s="119">
        <v>0</v>
      </c>
      <c r="J108" s="148">
        <f>19624-1439</f>
        <v>18185</v>
      </c>
      <c r="K108" s="148">
        <f>I108+J108</f>
        <v>18185</v>
      </c>
      <c r="M108" s="149"/>
      <c r="N108" s="144"/>
      <c r="O108" s="140"/>
      <c r="P108" s="140"/>
      <c r="Q108" s="140"/>
      <c r="R108" s="140"/>
      <c r="S108" s="140"/>
      <c r="T108" s="140"/>
      <c r="U108" s="140"/>
    </row>
    <row r="109" spans="1:21" s="88" customFormat="1" ht="20.25" customHeight="1">
      <c r="A109" s="139"/>
      <c r="B109" s="300" t="s">
        <v>133</v>
      </c>
      <c r="C109" s="301"/>
      <c r="D109" s="301"/>
      <c r="E109" s="301"/>
      <c r="F109" s="302"/>
      <c r="G109" s="139"/>
      <c r="H109" s="314"/>
      <c r="I109" s="119">
        <v>0</v>
      </c>
      <c r="J109" s="150">
        <v>5887</v>
      </c>
      <c r="K109" s="148">
        <f>I109+J109</f>
        <v>5887</v>
      </c>
      <c r="M109" s="149"/>
      <c r="N109" s="144"/>
      <c r="O109" s="140"/>
      <c r="P109" s="140"/>
      <c r="Q109" s="140"/>
      <c r="R109" s="140"/>
      <c r="S109" s="140"/>
      <c r="T109" s="140"/>
      <c r="U109" s="140"/>
    </row>
    <row r="110" spans="1:21" s="88" customFormat="1" ht="22.5" customHeight="1">
      <c r="A110" s="141" t="s">
        <v>156</v>
      </c>
      <c r="B110" s="194" t="s">
        <v>157</v>
      </c>
      <c r="C110" s="311"/>
      <c r="D110" s="311"/>
      <c r="E110" s="311"/>
      <c r="F110" s="312"/>
      <c r="G110" s="139" t="s">
        <v>131</v>
      </c>
      <c r="H110" s="315"/>
      <c r="I110" s="119">
        <v>30000</v>
      </c>
      <c r="J110" s="164">
        <v>0</v>
      </c>
      <c r="K110" s="165">
        <f>I110+J110</f>
        <v>30000</v>
      </c>
      <c r="M110" s="149"/>
      <c r="N110" s="144"/>
      <c r="O110" s="140"/>
      <c r="P110" s="140"/>
      <c r="Q110" s="140"/>
      <c r="R110" s="140"/>
      <c r="S110" s="140"/>
      <c r="T110" s="140"/>
      <c r="U110" s="140"/>
    </row>
    <row r="111" spans="1:14" s="88" customFormat="1" ht="15.75">
      <c r="A111" s="139">
        <v>2</v>
      </c>
      <c r="B111" s="272" t="s">
        <v>136</v>
      </c>
      <c r="C111" s="273"/>
      <c r="D111" s="273"/>
      <c r="E111" s="273"/>
      <c r="F111" s="274"/>
      <c r="G111" s="139"/>
      <c r="H111" s="139"/>
      <c r="I111" s="45"/>
      <c r="J111" s="45"/>
      <c r="K111" s="45"/>
      <c r="M111" s="140"/>
      <c r="N111" s="140"/>
    </row>
    <row r="112" spans="1:14" s="88" customFormat="1" ht="15.75">
      <c r="A112" s="139"/>
      <c r="B112" s="294" t="s">
        <v>137</v>
      </c>
      <c r="C112" s="295"/>
      <c r="D112" s="295"/>
      <c r="E112" s="295"/>
      <c r="F112" s="296"/>
      <c r="G112" s="139" t="s">
        <v>12</v>
      </c>
      <c r="H112" s="151" t="s">
        <v>150</v>
      </c>
      <c r="I112" s="45">
        <v>3</v>
      </c>
      <c r="J112" s="45">
        <v>0</v>
      </c>
      <c r="K112" s="45">
        <f>I112+J112</f>
        <v>3</v>
      </c>
      <c r="M112" s="140"/>
      <c r="N112" s="140"/>
    </row>
    <row r="113" spans="1:14" s="88" customFormat="1" ht="29.25" customHeight="1">
      <c r="A113" s="139"/>
      <c r="B113" s="269" t="s">
        <v>153</v>
      </c>
      <c r="C113" s="270"/>
      <c r="D113" s="270"/>
      <c r="E113" s="270"/>
      <c r="F113" s="271"/>
      <c r="G113" s="139" t="s">
        <v>12</v>
      </c>
      <c r="H113" s="151" t="s">
        <v>150</v>
      </c>
      <c r="I113" s="45">
        <v>3</v>
      </c>
      <c r="J113" s="45">
        <v>0</v>
      </c>
      <c r="K113" s="45">
        <f>I113+J113</f>
        <v>3</v>
      </c>
      <c r="M113" s="140"/>
      <c r="N113" s="140"/>
    </row>
    <row r="114" spans="1:14" s="88" customFormat="1" ht="18.75" customHeight="1">
      <c r="A114" s="139"/>
      <c r="B114" s="269" t="s">
        <v>138</v>
      </c>
      <c r="C114" s="270"/>
      <c r="D114" s="270"/>
      <c r="E114" s="270"/>
      <c r="F114" s="271"/>
      <c r="G114" s="139" t="s">
        <v>12</v>
      </c>
      <c r="H114" s="151" t="s">
        <v>150</v>
      </c>
      <c r="I114" s="45">
        <v>0</v>
      </c>
      <c r="J114" s="45">
        <v>3</v>
      </c>
      <c r="K114" s="45">
        <f>I114+J114</f>
        <v>3</v>
      </c>
      <c r="M114" s="140"/>
      <c r="N114" s="140"/>
    </row>
    <row r="115" spans="1:14" s="88" customFormat="1" ht="18.75" customHeight="1">
      <c r="A115" s="139"/>
      <c r="B115" s="294" t="s">
        <v>158</v>
      </c>
      <c r="C115" s="295"/>
      <c r="D115" s="295"/>
      <c r="E115" s="295"/>
      <c r="F115" s="296"/>
      <c r="G115" s="139" t="s">
        <v>12</v>
      </c>
      <c r="H115" s="151" t="s">
        <v>150</v>
      </c>
      <c r="I115" s="45">
        <v>6</v>
      </c>
      <c r="J115" s="45">
        <v>0</v>
      </c>
      <c r="K115" s="45">
        <f>I115+J115</f>
        <v>6</v>
      </c>
      <c r="M115" s="140"/>
      <c r="N115" s="140"/>
    </row>
    <row r="116" spans="1:14" s="88" customFormat="1" ht="15.75">
      <c r="A116" s="139">
        <v>3</v>
      </c>
      <c r="B116" s="272" t="s">
        <v>90</v>
      </c>
      <c r="C116" s="273"/>
      <c r="D116" s="273"/>
      <c r="E116" s="273"/>
      <c r="F116" s="274"/>
      <c r="G116" s="139"/>
      <c r="H116" s="139"/>
      <c r="I116" s="45"/>
      <c r="J116" s="45"/>
      <c r="K116" s="45"/>
      <c r="M116" s="140"/>
      <c r="N116" s="140"/>
    </row>
    <row r="117" spans="1:14" s="88" customFormat="1" ht="19.5" customHeight="1">
      <c r="A117" s="139"/>
      <c r="B117" s="294" t="s">
        <v>139</v>
      </c>
      <c r="C117" s="295"/>
      <c r="D117" s="295"/>
      <c r="E117" s="295"/>
      <c r="F117" s="296"/>
      <c r="G117" s="139" t="s">
        <v>131</v>
      </c>
      <c r="H117" s="139" t="s">
        <v>140</v>
      </c>
      <c r="I117" s="152">
        <f>I101/I112</f>
        <v>12455</v>
      </c>
      <c r="J117" s="152">
        <v>0</v>
      </c>
      <c r="K117" s="152">
        <f>I117+J117</f>
        <v>12455</v>
      </c>
      <c r="M117" s="140"/>
      <c r="N117" s="140"/>
    </row>
    <row r="118" spans="1:14" s="88" customFormat="1" ht="19.5" customHeight="1">
      <c r="A118" s="139"/>
      <c r="B118" s="319" t="s">
        <v>154</v>
      </c>
      <c r="C118" s="320"/>
      <c r="D118" s="320"/>
      <c r="E118" s="320"/>
      <c r="F118" s="321"/>
      <c r="G118" s="139" t="s">
        <v>131</v>
      </c>
      <c r="H118" s="139" t="s">
        <v>140</v>
      </c>
      <c r="I118" s="152">
        <f>I104/I113</f>
        <v>13138.33</v>
      </c>
      <c r="J118" s="152">
        <v>0</v>
      </c>
      <c r="K118" s="152">
        <f>I118+J118</f>
        <v>13138.33</v>
      </c>
      <c r="M118" s="140"/>
      <c r="N118" s="140"/>
    </row>
    <row r="119" spans="1:14" s="88" customFormat="1" ht="22.5" customHeight="1">
      <c r="A119" s="139"/>
      <c r="B119" s="294" t="s">
        <v>141</v>
      </c>
      <c r="C119" s="295"/>
      <c r="D119" s="295"/>
      <c r="E119" s="295"/>
      <c r="F119" s="296"/>
      <c r="G119" s="139" t="s">
        <v>131</v>
      </c>
      <c r="H119" s="139" t="s">
        <v>140</v>
      </c>
      <c r="I119" s="152">
        <v>0</v>
      </c>
      <c r="J119" s="152">
        <f>J107/J114</f>
        <v>8024</v>
      </c>
      <c r="K119" s="152">
        <f>I119+J119</f>
        <v>8024</v>
      </c>
      <c r="M119" s="140"/>
      <c r="N119" s="140"/>
    </row>
    <row r="120" spans="1:14" s="88" customFormat="1" ht="22.5" customHeight="1">
      <c r="A120" s="139"/>
      <c r="B120" s="294" t="s">
        <v>159</v>
      </c>
      <c r="C120" s="295"/>
      <c r="D120" s="295"/>
      <c r="E120" s="295"/>
      <c r="F120" s="296"/>
      <c r="G120" s="139" t="s">
        <v>131</v>
      </c>
      <c r="H120" s="139" t="s">
        <v>140</v>
      </c>
      <c r="I120" s="152">
        <f>I110/I115</f>
        <v>5000</v>
      </c>
      <c r="J120" s="152">
        <v>0</v>
      </c>
      <c r="K120" s="152">
        <f>I120+J120</f>
        <v>5000</v>
      </c>
      <c r="M120" s="140"/>
      <c r="N120" s="140"/>
    </row>
    <row r="121" spans="1:14" s="88" customFormat="1" ht="15.75">
      <c r="A121" s="139">
        <v>4</v>
      </c>
      <c r="B121" s="272" t="s">
        <v>142</v>
      </c>
      <c r="C121" s="273"/>
      <c r="D121" s="273"/>
      <c r="E121" s="273"/>
      <c r="F121" s="274"/>
      <c r="G121" s="139"/>
      <c r="H121" s="139"/>
      <c r="I121" s="45"/>
      <c r="J121" s="45"/>
      <c r="K121" s="45"/>
      <c r="M121" s="140"/>
      <c r="N121" s="140"/>
    </row>
    <row r="122" spans="1:14" s="88" customFormat="1" ht="18.75" customHeight="1">
      <c r="A122" s="153"/>
      <c r="B122" s="297" t="s">
        <v>143</v>
      </c>
      <c r="C122" s="298"/>
      <c r="D122" s="298"/>
      <c r="E122" s="298"/>
      <c r="F122" s="299"/>
      <c r="G122" s="153" t="s">
        <v>144</v>
      </c>
      <c r="H122" s="153" t="s">
        <v>145</v>
      </c>
      <c r="I122" s="137">
        <v>100</v>
      </c>
      <c r="J122" s="137">
        <v>0</v>
      </c>
      <c r="K122" s="154">
        <v>100</v>
      </c>
      <c r="L122" s="155"/>
      <c r="M122" s="140"/>
      <c r="N122" s="140"/>
    </row>
    <row r="123" spans="1:14" s="88" customFormat="1" ht="36" customHeight="1">
      <c r="A123" s="153"/>
      <c r="B123" s="269" t="s">
        <v>155</v>
      </c>
      <c r="C123" s="270"/>
      <c r="D123" s="270"/>
      <c r="E123" s="270"/>
      <c r="F123" s="271"/>
      <c r="G123" s="153" t="s">
        <v>144</v>
      </c>
      <c r="H123" s="153" t="s">
        <v>145</v>
      </c>
      <c r="I123" s="137">
        <v>100</v>
      </c>
      <c r="J123" s="137">
        <v>0</v>
      </c>
      <c r="K123" s="45">
        <v>100</v>
      </c>
      <c r="L123" s="140"/>
      <c r="M123" s="140"/>
      <c r="N123" s="140"/>
    </row>
    <row r="124" spans="1:14" s="88" customFormat="1" ht="17.25" customHeight="1">
      <c r="A124" s="156"/>
      <c r="B124" s="303" t="s">
        <v>146</v>
      </c>
      <c r="C124" s="303"/>
      <c r="D124" s="303"/>
      <c r="E124" s="303"/>
      <c r="F124" s="303"/>
      <c r="G124" s="139" t="s">
        <v>144</v>
      </c>
      <c r="H124" s="139" t="s">
        <v>145</v>
      </c>
      <c r="I124" s="45">
        <v>0</v>
      </c>
      <c r="J124" s="45">
        <v>100</v>
      </c>
      <c r="K124" s="45">
        <v>100</v>
      </c>
      <c r="M124" s="140"/>
      <c r="N124" s="140"/>
    </row>
    <row r="125" spans="1:11" s="1" customFormat="1" ht="15.75">
      <c r="A125" s="46"/>
      <c r="B125" s="303" t="s">
        <v>160</v>
      </c>
      <c r="C125" s="303"/>
      <c r="D125" s="303"/>
      <c r="E125" s="303"/>
      <c r="F125" s="303"/>
      <c r="G125" s="139" t="s">
        <v>144</v>
      </c>
      <c r="H125" s="139" t="s">
        <v>145</v>
      </c>
      <c r="I125" s="45">
        <v>100</v>
      </c>
      <c r="J125" s="45">
        <v>0</v>
      </c>
      <c r="K125" s="45">
        <v>100</v>
      </c>
    </row>
    <row r="127" spans="2:18" s="88" customFormat="1" ht="36" customHeight="1">
      <c r="B127" s="305" t="s">
        <v>108</v>
      </c>
      <c r="C127" s="305"/>
      <c r="D127" s="305"/>
      <c r="E127" s="89"/>
      <c r="F127" s="90"/>
      <c r="G127" s="90"/>
      <c r="H127" s="90"/>
      <c r="I127" s="134" t="s">
        <v>109</v>
      </c>
      <c r="J127" s="306"/>
      <c r="K127" s="306"/>
      <c r="L127" s="306"/>
      <c r="M127" s="89"/>
      <c r="N127" s="90"/>
      <c r="O127" s="90"/>
      <c r="P127" s="90"/>
      <c r="Q127" s="138" t="s">
        <v>148</v>
      </c>
      <c r="R127" s="89"/>
    </row>
    <row r="128" spans="1:59" ht="14.25" customHeight="1">
      <c r="A128" s="68"/>
      <c r="B128" s="66"/>
      <c r="C128" s="66"/>
      <c r="D128" s="66"/>
      <c r="E128" s="54"/>
      <c r="F128" s="57" t="s">
        <v>14</v>
      </c>
      <c r="G128" s="57"/>
      <c r="H128" s="57"/>
      <c r="I128" s="58" t="s">
        <v>65</v>
      </c>
      <c r="J128" s="54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</row>
    <row r="129" spans="1:59" ht="12.75" customHeight="1">
      <c r="A129" s="68"/>
      <c r="B129" s="310"/>
      <c r="C129" s="310"/>
      <c r="D129" s="310"/>
      <c r="E129" s="59"/>
      <c r="F129" s="59"/>
      <c r="G129" s="59"/>
      <c r="H129" s="59"/>
      <c r="I129" s="60"/>
      <c r="J129" s="59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307"/>
      <c r="X129" s="307"/>
      <c r="Y129" s="307"/>
      <c r="Z129" s="307"/>
      <c r="AA129" s="307"/>
      <c r="AB129" s="307"/>
      <c r="AC129" s="307"/>
      <c r="AD129" s="307"/>
      <c r="AE129" s="307"/>
      <c r="AF129" s="307"/>
      <c r="AG129" s="307"/>
      <c r="AH129" s="307"/>
      <c r="AI129" s="307"/>
      <c r="AJ129" s="307"/>
      <c r="AK129" s="307"/>
      <c r="AL129" s="307"/>
      <c r="AM129" s="307"/>
      <c r="AN129" s="70"/>
      <c r="AO129" s="308"/>
      <c r="AP129" s="309"/>
      <c r="AQ129" s="309"/>
      <c r="AR129" s="309"/>
      <c r="AS129" s="309"/>
      <c r="AT129" s="309"/>
      <c r="AU129" s="309"/>
      <c r="AV129" s="309"/>
      <c r="AW129" s="309"/>
      <c r="AX129" s="309"/>
      <c r="AY129" s="309"/>
      <c r="AZ129" s="309"/>
      <c r="BA129" s="309"/>
      <c r="BB129" s="309"/>
      <c r="BC129" s="309"/>
      <c r="BD129" s="309"/>
      <c r="BE129" s="309"/>
      <c r="BF129" s="309"/>
      <c r="BG129" s="309"/>
    </row>
    <row r="130" spans="1:59" ht="15.75">
      <c r="A130" s="68"/>
      <c r="B130" s="61" t="s">
        <v>33</v>
      </c>
      <c r="C130" s="61"/>
      <c r="D130" s="59"/>
      <c r="E130" s="59"/>
      <c r="F130" s="60"/>
      <c r="G130" s="60"/>
      <c r="H130" s="60"/>
      <c r="I130" s="60"/>
      <c r="J130" s="59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4"/>
      <c r="AL130" s="304"/>
      <c r="AM130" s="304"/>
      <c r="AN130" s="69"/>
      <c r="AO130" s="304"/>
      <c r="AP130" s="304"/>
      <c r="AQ130" s="304"/>
      <c r="AR130" s="304"/>
      <c r="AS130" s="304"/>
      <c r="AT130" s="304"/>
      <c r="AU130" s="304"/>
      <c r="AV130" s="304"/>
      <c r="AW130" s="304"/>
      <c r="AX130" s="304"/>
      <c r="AY130" s="304"/>
      <c r="AZ130" s="304"/>
      <c r="BA130" s="304"/>
      <c r="BB130" s="304"/>
      <c r="BC130" s="304"/>
      <c r="BD130" s="304"/>
      <c r="BE130" s="304"/>
      <c r="BF130" s="304"/>
      <c r="BG130" s="304"/>
    </row>
    <row r="131" spans="1:22" ht="15.75">
      <c r="A131" s="68"/>
      <c r="B131" s="61" t="s">
        <v>66</v>
      </c>
      <c r="C131" s="61"/>
      <c r="D131" s="59"/>
      <c r="E131" s="59"/>
      <c r="F131" s="59"/>
      <c r="G131" s="59"/>
      <c r="H131" s="59"/>
      <c r="I131" s="59"/>
      <c r="J131" s="59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</row>
    <row r="132" spans="1:22" ht="34.5" customHeight="1">
      <c r="A132" s="68"/>
      <c r="B132" s="190" t="s">
        <v>67</v>
      </c>
      <c r="C132" s="190"/>
      <c r="D132" s="190"/>
      <c r="E132" s="2"/>
      <c r="F132" s="5"/>
      <c r="G132" s="5"/>
      <c r="H132" s="5"/>
      <c r="I132" s="4" t="s">
        <v>68</v>
      </c>
      <c r="J132" s="2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</row>
    <row r="133" spans="1:22" ht="15.75">
      <c r="A133" s="68"/>
      <c r="F133" s="4" t="s">
        <v>14</v>
      </c>
      <c r="G133" s="4"/>
      <c r="H133" s="4"/>
      <c r="I133" s="28" t="s">
        <v>65</v>
      </c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</row>
    <row r="134" spans="2:10" ht="28.5" customHeight="1">
      <c r="B134" s="71" t="s">
        <v>69</v>
      </c>
      <c r="C134" s="293"/>
      <c r="D134" s="293"/>
      <c r="E134" s="1"/>
      <c r="F134" s="72"/>
      <c r="G134" s="72"/>
      <c r="H134" s="72"/>
      <c r="I134" s="1"/>
      <c r="J134" s="1"/>
    </row>
    <row r="135" spans="2:4" ht="15.75">
      <c r="B135" s="7" t="s">
        <v>70</v>
      </c>
      <c r="C135" s="2"/>
      <c r="D135" s="2"/>
    </row>
  </sheetData>
  <sheetProtection/>
  <mergeCells count="151">
    <mergeCell ref="B109:F109"/>
    <mergeCell ref="B111:F111"/>
    <mergeCell ref="B112:F112"/>
    <mergeCell ref="B114:F114"/>
    <mergeCell ref="B129:D129"/>
    <mergeCell ref="B110:F110"/>
    <mergeCell ref="H101:H110"/>
    <mergeCell ref="B115:F115"/>
    <mergeCell ref="B120:F120"/>
    <mergeCell ref="B104:F104"/>
    <mergeCell ref="B105:F105"/>
    <mergeCell ref="B106:F106"/>
    <mergeCell ref="B113:F113"/>
    <mergeCell ref="B118:F118"/>
    <mergeCell ref="W130:AM130"/>
    <mergeCell ref="AO130:BG130"/>
    <mergeCell ref="B127:D127"/>
    <mergeCell ref="B116:F116"/>
    <mergeCell ref="B117:F117"/>
    <mergeCell ref="B123:F123"/>
    <mergeCell ref="B125:F125"/>
    <mergeCell ref="J127:L127"/>
    <mergeCell ref="W129:AM129"/>
    <mergeCell ref="AO129:BG129"/>
    <mergeCell ref="B132:D132"/>
    <mergeCell ref="C134:D134"/>
    <mergeCell ref="B119:F119"/>
    <mergeCell ref="B121:F121"/>
    <mergeCell ref="B122:F122"/>
    <mergeCell ref="B102:F102"/>
    <mergeCell ref="B103:F103"/>
    <mergeCell ref="B124:F124"/>
    <mergeCell ref="B107:F107"/>
    <mergeCell ref="B108:F108"/>
    <mergeCell ref="B54:D54"/>
    <mergeCell ref="B90:F90"/>
    <mergeCell ref="B91:F91"/>
    <mergeCell ref="B94:F94"/>
    <mergeCell ref="B95:F95"/>
    <mergeCell ref="B98:F98"/>
    <mergeCell ref="B87:F87"/>
    <mergeCell ref="B82:F82"/>
    <mergeCell ref="B83:F83"/>
    <mergeCell ref="B93:F93"/>
    <mergeCell ref="B99:F99"/>
    <mergeCell ref="B100:F100"/>
    <mergeCell ref="B101:F101"/>
    <mergeCell ref="J67:J68"/>
    <mergeCell ref="K67:K68"/>
    <mergeCell ref="B67:F68"/>
    <mergeCell ref="B69:F69"/>
    <mergeCell ref="B97:F97"/>
    <mergeCell ref="B92:F92"/>
    <mergeCell ref="B96:F96"/>
    <mergeCell ref="B88:F88"/>
    <mergeCell ref="A67:A68"/>
    <mergeCell ref="B89:F89"/>
    <mergeCell ref="B79:F79"/>
    <mergeCell ref="B80:F80"/>
    <mergeCell ref="B85:F85"/>
    <mergeCell ref="B86:F86"/>
    <mergeCell ref="B84:F84"/>
    <mergeCell ref="H67:H68"/>
    <mergeCell ref="B81:F81"/>
    <mergeCell ref="B75:F75"/>
    <mergeCell ref="B76:F76"/>
    <mergeCell ref="B73:F73"/>
    <mergeCell ref="B74:F74"/>
    <mergeCell ref="B71:F71"/>
    <mergeCell ref="B78:F78"/>
    <mergeCell ref="B77:F77"/>
    <mergeCell ref="A59:A60"/>
    <mergeCell ref="B59:D60"/>
    <mergeCell ref="E59:E60"/>
    <mergeCell ref="F59:F60"/>
    <mergeCell ref="G59:G60"/>
    <mergeCell ref="B72:F72"/>
    <mergeCell ref="B65:J65"/>
    <mergeCell ref="I67:I68"/>
    <mergeCell ref="G67:G68"/>
    <mergeCell ref="B70:F70"/>
    <mergeCell ref="C39:L39"/>
    <mergeCell ref="B52:D52"/>
    <mergeCell ref="B46:L46"/>
    <mergeCell ref="B47:L47"/>
    <mergeCell ref="I7:J7"/>
    <mergeCell ref="A11:L11"/>
    <mergeCell ref="B33:L33"/>
    <mergeCell ref="B27:L27"/>
    <mergeCell ref="B29:L29"/>
    <mergeCell ref="B48:L48"/>
    <mergeCell ref="K9:L9"/>
    <mergeCell ref="A50:A51"/>
    <mergeCell ref="E50:E51"/>
    <mergeCell ref="F50:F51"/>
    <mergeCell ref="G50:G51"/>
    <mergeCell ref="H50:H51"/>
    <mergeCell ref="B41:P41"/>
    <mergeCell ref="A42:L42"/>
    <mergeCell ref="B50:D51"/>
    <mergeCell ref="B44:L44"/>
    <mergeCell ref="B14:E14"/>
    <mergeCell ref="D23:F23"/>
    <mergeCell ref="I1:L1"/>
    <mergeCell ref="I2:L2"/>
    <mergeCell ref="I3:L3"/>
    <mergeCell ref="I4:L4"/>
    <mergeCell ref="I5:L5"/>
    <mergeCell ref="I6:L6"/>
    <mergeCell ref="I8:L8"/>
    <mergeCell ref="I9:J9"/>
    <mergeCell ref="B61:D61"/>
    <mergeCell ref="B34:L34"/>
    <mergeCell ref="A12:L12"/>
    <mergeCell ref="B25:L25"/>
    <mergeCell ref="I22:L22"/>
    <mergeCell ref="F19:J19"/>
    <mergeCell ref="K19:L19"/>
    <mergeCell ref="G22:H22"/>
    <mergeCell ref="B22:F22"/>
    <mergeCell ref="B23:C23"/>
    <mergeCell ref="B45:L45"/>
    <mergeCell ref="B28:L28"/>
    <mergeCell ref="B35:L35"/>
    <mergeCell ref="B32:L32"/>
    <mergeCell ref="B55:D55"/>
    <mergeCell ref="C40:L40"/>
    <mergeCell ref="B37:L37"/>
    <mergeCell ref="B36:L36"/>
    <mergeCell ref="B53:D53"/>
    <mergeCell ref="B38:L38"/>
    <mergeCell ref="K20:L20"/>
    <mergeCell ref="J17:L17"/>
    <mergeCell ref="B18:E18"/>
    <mergeCell ref="B62:D62"/>
    <mergeCell ref="B63:D63"/>
    <mergeCell ref="F17:I17"/>
    <mergeCell ref="B20:C20"/>
    <mergeCell ref="B30:L30"/>
    <mergeCell ref="F18:I18"/>
    <mergeCell ref="B26:L26"/>
    <mergeCell ref="J18:L18"/>
    <mergeCell ref="B19:C19"/>
    <mergeCell ref="G23:H23"/>
    <mergeCell ref="B17:E17"/>
    <mergeCell ref="F14:I14"/>
    <mergeCell ref="J14:L14"/>
    <mergeCell ref="B15:E15"/>
    <mergeCell ref="F15:I15"/>
    <mergeCell ref="J15:L15"/>
    <mergeCell ref="F20:J20"/>
  </mergeCells>
  <printOptions/>
  <pageMargins left="0.5118110236220472" right="0.1968503937007874" top="0.2755905511811024" bottom="0.1968503937007874" header="0.1968503937007874" footer="0.1968503937007874"/>
  <pageSetup fitToHeight="4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G80"/>
  <sheetViews>
    <sheetView view="pageBreakPreview" zoomScaleSheetLayoutView="100" zoomScalePageLayoutView="0" workbookViewId="0" topLeftCell="B5">
      <selection activeCell="I65" sqref="I65"/>
    </sheetView>
  </sheetViews>
  <sheetFormatPr defaultColWidth="9.140625" defaultRowHeight="12.75"/>
  <cols>
    <col min="2" max="2" width="18.140625" style="0" customWidth="1"/>
    <col min="3" max="3" width="15.7109375" style="0" customWidth="1"/>
    <col min="4" max="4" width="16.57421875" style="0" customWidth="1"/>
    <col min="5" max="5" width="16.140625" style="0" customWidth="1"/>
    <col min="6" max="6" width="17.140625" style="0" customWidth="1"/>
    <col min="7" max="7" width="13.140625" style="0" customWidth="1"/>
    <col min="8" max="8" width="17.7109375" style="0" customWidth="1"/>
    <col min="9" max="9" width="11.57421875" style="0" customWidth="1"/>
    <col min="10" max="10" width="10.28125" style="0" customWidth="1"/>
    <col min="11" max="11" width="12.57421875" style="0" customWidth="1"/>
    <col min="12" max="12" width="10.421875" style="0" customWidth="1"/>
    <col min="13" max="13" width="12.57421875" style="0" customWidth="1"/>
    <col min="14" max="14" width="10.8515625" style="0" customWidth="1"/>
  </cols>
  <sheetData>
    <row r="1" spans="2:14" ht="39.75" customHeight="1">
      <c r="B1" s="332" t="s">
        <v>124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</row>
    <row r="2" spans="1:10" ht="20.25" customHeight="1">
      <c r="A2" s="37" t="s">
        <v>83</v>
      </c>
      <c r="B2" s="255" t="s">
        <v>85</v>
      </c>
      <c r="C2" s="255"/>
      <c r="D2" s="255"/>
      <c r="E2" s="255"/>
      <c r="F2" s="255"/>
      <c r="G2" s="255"/>
      <c r="H2" s="255"/>
      <c r="I2" s="255"/>
      <c r="J2" s="255"/>
    </row>
    <row r="3" spans="1:6" ht="8.25" customHeight="1">
      <c r="A3" s="2"/>
      <c r="B3" s="2"/>
      <c r="C3" s="2"/>
      <c r="D3" s="2"/>
      <c r="E3" s="2"/>
      <c r="F3" s="2"/>
    </row>
    <row r="4" spans="1:14" ht="42" customHeight="1">
      <c r="A4" s="322" t="s">
        <v>11</v>
      </c>
      <c r="B4" s="323" t="s">
        <v>86</v>
      </c>
      <c r="C4" s="324"/>
      <c r="D4" s="324"/>
      <c r="E4" s="324"/>
      <c r="F4" s="325"/>
      <c r="G4" s="329" t="s">
        <v>3</v>
      </c>
      <c r="H4" s="329" t="s">
        <v>4</v>
      </c>
      <c r="I4" s="330" t="s">
        <v>116</v>
      </c>
      <c r="J4" s="331"/>
      <c r="K4" s="330" t="s">
        <v>117</v>
      </c>
      <c r="L4" s="331"/>
      <c r="M4" s="323" t="s">
        <v>118</v>
      </c>
      <c r="N4" s="325"/>
    </row>
    <row r="5" spans="1:14" ht="23.25" customHeight="1">
      <c r="A5" s="322"/>
      <c r="B5" s="326"/>
      <c r="C5" s="327"/>
      <c r="D5" s="327"/>
      <c r="E5" s="327"/>
      <c r="F5" s="328"/>
      <c r="G5" s="329"/>
      <c r="H5" s="329"/>
      <c r="I5" s="120" t="s">
        <v>61</v>
      </c>
      <c r="J5" s="121" t="s">
        <v>62</v>
      </c>
      <c r="K5" s="120" t="s">
        <v>61</v>
      </c>
      <c r="L5" s="121" t="s">
        <v>62</v>
      </c>
      <c r="M5" s="120" t="s">
        <v>61</v>
      </c>
      <c r="N5" s="121" t="s">
        <v>62</v>
      </c>
    </row>
    <row r="6" spans="1:14" s="124" customFormat="1" ht="12">
      <c r="A6" s="122">
        <v>1</v>
      </c>
      <c r="B6" s="335">
        <v>2</v>
      </c>
      <c r="C6" s="335"/>
      <c r="D6" s="335"/>
      <c r="E6" s="335"/>
      <c r="F6" s="335"/>
      <c r="G6" s="120">
        <v>3</v>
      </c>
      <c r="H6" s="120">
        <v>4</v>
      </c>
      <c r="I6" s="120">
        <v>5</v>
      </c>
      <c r="J6" s="120">
        <v>6</v>
      </c>
      <c r="K6" s="120">
        <v>7</v>
      </c>
      <c r="L6" s="123">
        <v>8</v>
      </c>
      <c r="M6" s="123">
        <v>9</v>
      </c>
      <c r="N6" s="123">
        <v>7</v>
      </c>
    </row>
    <row r="7" spans="1:14" ht="15.75" customHeight="1" hidden="1">
      <c r="A7" s="22"/>
      <c r="B7" s="257" t="s">
        <v>26</v>
      </c>
      <c r="C7" s="258"/>
      <c r="D7" s="258"/>
      <c r="E7" s="258"/>
      <c r="F7" s="259"/>
      <c r="G7" s="22"/>
      <c r="H7" s="22"/>
      <c r="I7" s="38"/>
      <c r="J7" s="46"/>
      <c r="K7" s="46"/>
      <c r="L7" s="46"/>
      <c r="M7" s="46"/>
      <c r="N7" s="46"/>
    </row>
    <row r="8" spans="1:14" ht="48.75" customHeight="1" hidden="1">
      <c r="A8" s="21"/>
      <c r="B8" s="180" t="s">
        <v>35</v>
      </c>
      <c r="C8" s="181"/>
      <c r="D8" s="181"/>
      <c r="E8" s="181"/>
      <c r="F8" s="182"/>
      <c r="G8" s="21" t="s">
        <v>9</v>
      </c>
      <c r="H8" s="12"/>
      <c r="I8" s="50">
        <v>18117392</v>
      </c>
      <c r="J8" s="50">
        <v>25000</v>
      </c>
      <c r="K8" s="50">
        <v>-32600</v>
      </c>
      <c r="L8" s="160">
        <v>-5840.5</v>
      </c>
      <c r="M8" s="50">
        <f>I8+K8</f>
        <v>18084792</v>
      </c>
      <c r="N8" s="160">
        <f>J8+L8</f>
        <v>19159.5</v>
      </c>
    </row>
    <row r="9" spans="1:14" ht="12" customHeight="1" hidden="1">
      <c r="A9" s="22">
        <v>1</v>
      </c>
      <c r="B9" s="252" t="s">
        <v>88</v>
      </c>
      <c r="C9" s="253"/>
      <c r="D9" s="253"/>
      <c r="E9" s="253"/>
      <c r="F9" s="254"/>
      <c r="G9" s="12"/>
      <c r="H9" s="22"/>
      <c r="I9" s="21"/>
      <c r="J9" s="21"/>
      <c r="K9" s="21"/>
      <c r="L9" s="21"/>
      <c r="M9" s="21"/>
      <c r="N9" s="21"/>
    </row>
    <row r="10" spans="1:14" ht="102" customHeight="1" hidden="1">
      <c r="A10" s="22"/>
      <c r="B10" s="266" t="s">
        <v>52</v>
      </c>
      <c r="C10" s="267"/>
      <c r="D10" s="267"/>
      <c r="E10" s="267"/>
      <c r="F10" s="268"/>
      <c r="G10" s="21" t="s">
        <v>12</v>
      </c>
      <c r="H10" s="117" t="s">
        <v>63</v>
      </c>
      <c r="I10" s="21">
        <v>1</v>
      </c>
      <c r="J10" s="21">
        <v>0</v>
      </c>
      <c r="K10" s="21"/>
      <c r="L10" s="21"/>
      <c r="M10" s="21">
        <f>I10+K10</f>
        <v>1</v>
      </c>
      <c r="N10" s="21">
        <v>0</v>
      </c>
    </row>
    <row r="11" spans="1:14" ht="21" customHeight="1" hidden="1">
      <c r="A11" s="24"/>
      <c r="B11" s="177" t="s">
        <v>51</v>
      </c>
      <c r="C11" s="178"/>
      <c r="D11" s="178"/>
      <c r="E11" s="178"/>
      <c r="F11" s="179"/>
      <c r="G11" s="12" t="s">
        <v>12</v>
      </c>
      <c r="H11" s="25"/>
      <c r="I11" s="107">
        <v>97.35</v>
      </c>
      <c r="J11" s="107">
        <f>J12+J13+J14+J15</f>
        <v>0</v>
      </c>
      <c r="K11" s="107"/>
      <c r="L11" s="107"/>
      <c r="M11" s="107">
        <f>M12+M13+M14+M15</f>
        <v>97.35</v>
      </c>
      <c r="N11" s="108">
        <f>N12+N13+N14+N15</f>
        <v>0</v>
      </c>
    </row>
    <row r="12" spans="1:14" s="88" customFormat="1" ht="35.25" customHeight="1" hidden="1">
      <c r="A12" s="92"/>
      <c r="B12" s="260" t="s">
        <v>53</v>
      </c>
      <c r="C12" s="261"/>
      <c r="D12" s="261"/>
      <c r="E12" s="261"/>
      <c r="F12" s="262"/>
      <c r="G12" s="45" t="s">
        <v>12</v>
      </c>
      <c r="H12" s="93" t="s">
        <v>8</v>
      </c>
      <c r="I12" s="112">
        <v>63.72</v>
      </c>
      <c r="J12" s="53">
        <v>0</v>
      </c>
      <c r="K12" s="112"/>
      <c r="L12" s="53"/>
      <c r="M12" s="112">
        <f>I12+K12</f>
        <v>63.72</v>
      </c>
      <c r="N12" s="53">
        <v>0</v>
      </c>
    </row>
    <row r="13" spans="1:14" s="88" customFormat="1" ht="29.25" customHeight="1" hidden="1">
      <c r="A13" s="92"/>
      <c r="B13" s="263" t="s">
        <v>54</v>
      </c>
      <c r="C13" s="264"/>
      <c r="D13" s="264"/>
      <c r="E13" s="264"/>
      <c r="F13" s="265"/>
      <c r="G13" s="45" t="s">
        <v>12</v>
      </c>
      <c r="H13" s="93" t="s">
        <v>8</v>
      </c>
      <c r="I13" s="112">
        <v>14.13</v>
      </c>
      <c r="J13" s="53">
        <v>0</v>
      </c>
      <c r="K13" s="112"/>
      <c r="L13" s="53"/>
      <c r="M13" s="112">
        <f aca="true" t="shared" si="0" ref="M13:M29">I13+K13</f>
        <v>14.13</v>
      </c>
      <c r="N13" s="53">
        <v>0</v>
      </c>
    </row>
    <row r="14" spans="1:14" s="88" customFormat="1" ht="31.5" hidden="1">
      <c r="A14" s="92"/>
      <c r="B14" s="260" t="s">
        <v>55</v>
      </c>
      <c r="C14" s="261"/>
      <c r="D14" s="261"/>
      <c r="E14" s="261"/>
      <c r="F14" s="262"/>
      <c r="G14" s="45" t="s">
        <v>12</v>
      </c>
      <c r="H14" s="114" t="s">
        <v>8</v>
      </c>
      <c r="I14" s="112">
        <v>5.5</v>
      </c>
      <c r="J14" s="53">
        <v>0</v>
      </c>
      <c r="K14" s="112"/>
      <c r="L14" s="53"/>
      <c r="M14" s="112">
        <f t="shared" si="0"/>
        <v>5.5</v>
      </c>
      <c r="N14" s="53">
        <v>0</v>
      </c>
    </row>
    <row r="15" spans="1:14" s="88" customFormat="1" ht="31.5" hidden="1">
      <c r="A15" s="92"/>
      <c r="B15" s="260" t="s">
        <v>56</v>
      </c>
      <c r="C15" s="261"/>
      <c r="D15" s="261"/>
      <c r="E15" s="261"/>
      <c r="F15" s="262"/>
      <c r="G15" s="45" t="s">
        <v>12</v>
      </c>
      <c r="H15" s="93" t="s">
        <v>8</v>
      </c>
      <c r="I15" s="112">
        <v>14</v>
      </c>
      <c r="J15" s="53">
        <v>0</v>
      </c>
      <c r="K15" s="112"/>
      <c r="L15" s="53"/>
      <c r="M15" s="112">
        <f t="shared" si="0"/>
        <v>14</v>
      </c>
      <c r="N15" s="53">
        <v>0</v>
      </c>
    </row>
    <row r="16" spans="1:14" ht="24" customHeight="1" hidden="1">
      <c r="A16" s="46"/>
      <c r="B16" s="260" t="s">
        <v>36</v>
      </c>
      <c r="C16" s="261"/>
      <c r="D16" s="261"/>
      <c r="E16" s="261"/>
      <c r="F16" s="262"/>
      <c r="G16" s="45" t="s">
        <v>12</v>
      </c>
      <c r="H16" s="25" t="s">
        <v>45</v>
      </c>
      <c r="I16" s="45">
        <v>74</v>
      </c>
      <c r="J16" s="27">
        <v>0</v>
      </c>
      <c r="K16" s="45"/>
      <c r="L16" s="27"/>
      <c r="M16" s="53">
        <f t="shared" si="0"/>
        <v>74</v>
      </c>
      <c r="N16" s="27">
        <v>0</v>
      </c>
    </row>
    <row r="17" spans="1:14" ht="18" customHeight="1" hidden="1">
      <c r="A17" s="46"/>
      <c r="B17" s="260" t="s">
        <v>40</v>
      </c>
      <c r="C17" s="261"/>
      <c r="D17" s="261"/>
      <c r="E17" s="261"/>
      <c r="F17" s="262"/>
      <c r="G17" s="45" t="s">
        <v>12</v>
      </c>
      <c r="H17" s="25" t="s">
        <v>45</v>
      </c>
      <c r="I17" s="45">
        <v>65</v>
      </c>
      <c r="J17" s="21">
        <v>0</v>
      </c>
      <c r="K17" s="45"/>
      <c r="L17" s="21"/>
      <c r="M17" s="53">
        <f t="shared" si="0"/>
        <v>65</v>
      </c>
      <c r="N17" s="21">
        <v>0</v>
      </c>
    </row>
    <row r="18" spans="1:14" ht="17.25" customHeight="1" hidden="1">
      <c r="A18" s="46"/>
      <c r="B18" s="260" t="s">
        <v>41</v>
      </c>
      <c r="C18" s="261"/>
      <c r="D18" s="261"/>
      <c r="E18" s="261"/>
      <c r="F18" s="262"/>
      <c r="G18" s="45" t="s">
        <v>12</v>
      </c>
      <c r="H18" s="25" t="s">
        <v>45</v>
      </c>
      <c r="I18" s="45">
        <v>9</v>
      </c>
      <c r="J18" s="21">
        <v>0</v>
      </c>
      <c r="K18" s="45"/>
      <c r="L18" s="21"/>
      <c r="M18" s="53">
        <f t="shared" si="0"/>
        <v>9</v>
      </c>
      <c r="N18" s="21">
        <v>0</v>
      </c>
    </row>
    <row r="19" spans="1:14" ht="17.25" customHeight="1" hidden="1">
      <c r="A19" s="22">
        <v>2</v>
      </c>
      <c r="B19" s="252" t="s">
        <v>89</v>
      </c>
      <c r="C19" s="253"/>
      <c r="D19" s="253"/>
      <c r="E19" s="253"/>
      <c r="F19" s="254"/>
      <c r="G19" s="12"/>
      <c r="H19" s="25"/>
      <c r="I19" s="45"/>
      <c r="J19" s="21"/>
      <c r="K19" s="45"/>
      <c r="L19" s="21"/>
      <c r="M19" s="53">
        <f t="shared" si="0"/>
        <v>0</v>
      </c>
      <c r="N19" s="21"/>
    </row>
    <row r="20" spans="1:14" ht="42.75" customHeight="1" hidden="1">
      <c r="A20" s="22"/>
      <c r="B20" s="266" t="s">
        <v>37</v>
      </c>
      <c r="C20" s="267"/>
      <c r="D20" s="267"/>
      <c r="E20" s="267"/>
      <c r="F20" s="268"/>
      <c r="G20" s="21" t="s">
        <v>13</v>
      </c>
      <c r="H20" s="12" t="s">
        <v>18</v>
      </c>
      <c r="I20" s="45">
        <v>207</v>
      </c>
      <c r="J20" s="21">
        <v>0</v>
      </c>
      <c r="K20" s="45"/>
      <c r="L20" s="21"/>
      <c r="M20" s="53">
        <f t="shared" si="0"/>
        <v>207</v>
      </c>
      <c r="N20" s="21">
        <v>0</v>
      </c>
    </row>
    <row r="21" spans="1:14" ht="47.25" hidden="1">
      <c r="A21" s="22"/>
      <c r="B21" s="266" t="s">
        <v>38</v>
      </c>
      <c r="C21" s="267"/>
      <c r="D21" s="267"/>
      <c r="E21" s="267"/>
      <c r="F21" s="268"/>
      <c r="G21" s="21" t="s">
        <v>13</v>
      </c>
      <c r="H21" s="12" t="s">
        <v>18</v>
      </c>
      <c r="I21" s="45">
        <v>69</v>
      </c>
      <c r="J21" s="21">
        <v>0</v>
      </c>
      <c r="K21" s="45"/>
      <c r="L21" s="21"/>
      <c r="M21" s="53">
        <f t="shared" si="0"/>
        <v>69</v>
      </c>
      <c r="N21" s="21">
        <v>0</v>
      </c>
    </row>
    <row r="22" spans="1:14" ht="47.25" hidden="1">
      <c r="A22" s="22"/>
      <c r="B22" s="266" t="s">
        <v>39</v>
      </c>
      <c r="C22" s="267"/>
      <c r="D22" s="267"/>
      <c r="E22" s="267"/>
      <c r="F22" s="268"/>
      <c r="G22" s="21" t="s">
        <v>13</v>
      </c>
      <c r="H22" s="12" t="s">
        <v>18</v>
      </c>
      <c r="I22" s="45">
        <v>138</v>
      </c>
      <c r="J22" s="21">
        <v>0</v>
      </c>
      <c r="K22" s="45"/>
      <c r="L22" s="21"/>
      <c r="M22" s="53">
        <f t="shared" si="0"/>
        <v>138</v>
      </c>
      <c r="N22" s="21">
        <v>0</v>
      </c>
    </row>
    <row r="23" spans="1:14" ht="24" customHeight="1" hidden="1">
      <c r="A23" s="22"/>
      <c r="B23" s="177" t="s">
        <v>42</v>
      </c>
      <c r="C23" s="178"/>
      <c r="D23" s="178"/>
      <c r="E23" s="178"/>
      <c r="F23" s="179"/>
      <c r="G23" s="21" t="s">
        <v>13</v>
      </c>
      <c r="H23" s="25" t="s">
        <v>45</v>
      </c>
      <c r="I23" s="21">
        <v>207</v>
      </c>
      <c r="J23" s="21">
        <v>0</v>
      </c>
      <c r="K23" s="21"/>
      <c r="L23" s="21"/>
      <c r="M23" s="53">
        <f t="shared" si="0"/>
        <v>207</v>
      </c>
      <c r="N23" s="21">
        <v>0</v>
      </c>
    </row>
    <row r="24" spans="1:14" ht="18.75" customHeight="1" hidden="1">
      <c r="A24" s="22"/>
      <c r="B24" s="177" t="s">
        <v>38</v>
      </c>
      <c r="C24" s="178"/>
      <c r="D24" s="178"/>
      <c r="E24" s="178"/>
      <c r="F24" s="179"/>
      <c r="G24" s="21" t="s">
        <v>13</v>
      </c>
      <c r="H24" s="25" t="s">
        <v>45</v>
      </c>
      <c r="I24" s="21">
        <v>69</v>
      </c>
      <c r="J24" s="21">
        <v>0</v>
      </c>
      <c r="K24" s="21"/>
      <c r="L24" s="21"/>
      <c r="M24" s="53">
        <f t="shared" si="0"/>
        <v>69</v>
      </c>
      <c r="N24" s="21">
        <v>0</v>
      </c>
    </row>
    <row r="25" spans="1:14" ht="18" customHeight="1" hidden="1">
      <c r="A25" s="22"/>
      <c r="B25" s="177" t="s">
        <v>39</v>
      </c>
      <c r="C25" s="178"/>
      <c r="D25" s="178"/>
      <c r="E25" s="178"/>
      <c r="F25" s="179"/>
      <c r="G25" s="21" t="s">
        <v>13</v>
      </c>
      <c r="H25" s="25" t="s">
        <v>45</v>
      </c>
      <c r="I25" s="21">
        <v>138</v>
      </c>
      <c r="J25" s="21">
        <v>0</v>
      </c>
      <c r="K25" s="21"/>
      <c r="L25" s="21"/>
      <c r="M25" s="53">
        <f t="shared" si="0"/>
        <v>138</v>
      </c>
      <c r="N25" s="21">
        <v>0</v>
      </c>
    </row>
    <row r="26" spans="1:14" ht="23.25" customHeight="1" hidden="1">
      <c r="A26" s="22"/>
      <c r="B26" s="177" t="s">
        <v>43</v>
      </c>
      <c r="C26" s="178"/>
      <c r="D26" s="178"/>
      <c r="E26" s="178"/>
      <c r="F26" s="179"/>
      <c r="G26" s="21" t="s">
        <v>13</v>
      </c>
      <c r="H26" s="25" t="s">
        <v>45</v>
      </c>
      <c r="I26" s="21">
        <v>12</v>
      </c>
      <c r="J26" s="21">
        <v>0</v>
      </c>
      <c r="K26" s="21"/>
      <c r="L26" s="21"/>
      <c r="M26" s="53">
        <f t="shared" si="0"/>
        <v>12</v>
      </c>
      <c r="N26" s="21">
        <v>0</v>
      </c>
    </row>
    <row r="27" spans="1:14" ht="21" customHeight="1" hidden="1">
      <c r="A27" s="22"/>
      <c r="B27" s="177" t="s">
        <v>44</v>
      </c>
      <c r="C27" s="178"/>
      <c r="D27" s="178"/>
      <c r="E27" s="178"/>
      <c r="F27" s="179"/>
      <c r="G27" s="21" t="s">
        <v>13</v>
      </c>
      <c r="H27" s="25" t="s">
        <v>45</v>
      </c>
      <c r="I27" s="21">
        <v>12</v>
      </c>
      <c r="J27" s="21">
        <v>0</v>
      </c>
      <c r="K27" s="21"/>
      <c r="L27" s="21"/>
      <c r="M27" s="53">
        <f t="shared" si="0"/>
        <v>12</v>
      </c>
      <c r="N27" s="21">
        <v>0</v>
      </c>
    </row>
    <row r="28" spans="1:14" ht="15.75" customHeight="1" hidden="1">
      <c r="A28" s="22"/>
      <c r="B28" s="177" t="s">
        <v>38</v>
      </c>
      <c r="C28" s="178"/>
      <c r="D28" s="178"/>
      <c r="E28" s="178"/>
      <c r="F28" s="179"/>
      <c r="G28" s="21" t="s">
        <v>13</v>
      </c>
      <c r="H28" s="25" t="s">
        <v>45</v>
      </c>
      <c r="I28" s="21">
        <v>5</v>
      </c>
      <c r="J28" s="21">
        <v>0</v>
      </c>
      <c r="K28" s="21"/>
      <c r="L28" s="21"/>
      <c r="M28" s="53">
        <f t="shared" si="0"/>
        <v>5</v>
      </c>
      <c r="N28" s="21">
        <v>0</v>
      </c>
    </row>
    <row r="29" spans="1:14" ht="18" customHeight="1" hidden="1">
      <c r="A29" s="22"/>
      <c r="B29" s="177" t="s">
        <v>39</v>
      </c>
      <c r="C29" s="178"/>
      <c r="D29" s="178"/>
      <c r="E29" s="178"/>
      <c r="F29" s="179"/>
      <c r="G29" s="21" t="s">
        <v>13</v>
      </c>
      <c r="H29" s="25" t="s">
        <v>45</v>
      </c>
      <c r="I29" s="21">
        <v>7</v>
      </c>
      <c r="J29" s="21">
        <v>0</v>
      </c>
      <c r="K29" s="21"/>
      <c r="L29" s="21"/>
      <c r="M29" s="53">
        <f t="shared" si="0"/>
        <v>7</v>
      </c>
      <c r="N29" s="21">
        <v>0</v>
      </c>
    </row>
    <row r="30" spans="1:14" s="88" customFormat="1" ht="49.5" customHeight="1" hidden="1">
      <c r="A30" s="92"/>
      <c r="B30" s="230" t="s">
        <v>46</v>
      </c>
      <c r="C30" s="231"/>
      <c r="D30" s="231"/>
      <c r="E30" s="231"/>
      <c r="F30" s="232"/>
      <c r="G30" s="45" t="s">
        <v>13</v>
      </c>
      <c r="H30" s="118" t="s">
        <v>45</v>
      </c>
      <c r="I30" s="45">
        <v>0</v>
      </c>
      <c r="J30" s="45">
        <v>0</v>
      </c>
      <c r="K30" s="45"/>
      <c r="L30" s="45"/>
      <c r="M30" s="45">
        <v>0</v>
      </c>
      <c r="N30" s="45">
        <v>0</v>
      </c>
    </row>
    <row r="31" spans="1:14" ht="18.75" customHeight="1" hidden="1">
      <c r="A31" s="22">
        <v>3</v>
      </c>
      <c r="B31" s="252" t="s">
        <v>90</v>
      </c>
      <c r="C31" s="253"/>
      <c r="D31" s="253"/>
      <c r="E31" s="253"/>
      <c r="F31" s="254"/>
      <c r="G31" s="21"/>
      <c r="H31" s="25"/>
      <c r="I31" s="45"/>
      <c r="J31" s="21"/>
      <c r="K31" s="45"/>
      <c r="L31" s="21"/>
      <c r="M31" s="45"/>
      <c r="N31" s="21"/>
    </row>
    <row r="32" spans="1:14" ht="21" customHeight="1" hidden="1">
      <c r="A32" s="22"/>
      <c r="B32" s="177" t="s">
        <v>47</v>
      </c>
      <c r="C32" s="178"/>
      <c r="D32" s="178"/>
      <c r="E32" s="178"/>
      <c r="F32" s="179"/>
      <c r="G32" s="12" t="s">
        <v>50</v>
      </c>
      <c r="H32" s="12" t="s">
        <v>28</v>
      </c>
      <c r="I32" s="53">
        <f>I8/I23</f>
        <v>87524</v>
      </c>
      <c r="J32" s="27">
        <f>J8/I20</f>
        <v>121</v>
      </c>
      <c r="K32" s="53">
        <f>K8/I20</f>
        <v>-157</v>
      </c>
      <c r="L32" s="27">
        <f>L8/I23</f>
        <v>-28</v>
      </c>
      <c r="M32" s="53">
        <f>M8/M20</f>
        <v>87366</v>
      </c>
      <c r="N32" s="27">
        <f>N8/M20</f>
        <v>93</v>
      </c>
    </row>
    <row r="33" spans="1:14" ht="15.75" hidden="1">
      <c r="A33" s="22"/>
      <c r="B33" s="177" t="s">
        <v>48</v>
      </c>
      <c r="C33" s="178"/>
      <c r="D33" s="178"/>
      <c r="E33" s="178"/>
      <c r="F33" s="179"/>
      <c r="G33" s="12" t="s">
        <v>50</v>
      </c>
      <c r="H33" s="12" t="s">
        <v>28</v>
      </c>
      <c r="I33" s="53">
        <f>I32</f>
        <v>87524</v>
      </c>
      <c r="J33" s="27">
        <f>J32</f>
        <v>121</v>
      </c>
      <c r="K33" s="53">
        <v>-157</v>
      </c>
      <c r="L33" s="27">
        <v>-28</v>
      </c>
      <c r="M33" s="53">
        <f>M32</f>
        <v>87366</v>
      </c>
      <c r="N33" s="27">
        <f>N32</f>
        <v>93</v>
      </c>
    </row>
    <row r="34" spans="1:14" ht="15.75" hidden="1">
      <c r="A34" s="22"/>
      <c r="B34" s="177" t="s">
        <v>49</v>
      </c>
      <c r="C34" s="178"/>
      <c r="D34" s="178"/>
      <c r="E34" s="178"/>
      <c r="F34" s="179"/>
      <c r="G34" s="12" t="s">
        <v>50</v>
      </c>
      <c r="H34" s="12" t="s">
        <v>28</v>
      </c>
      <c r="I34" s="53">
        <f>I32</f>
        <v>87524</v>
      </c>
      <c r="J34" s="27">
        <f>J32</f>
        <v>121</v>
      </c>
      <c r="K34" s="53">
        <v>-157</v>
      </c>
      <c r="L34" s="27">
        <v>-28</v>
      </c>
      <c r="M34" s="53">
        <f>M32</f>
        <v>87366</v>
      </c>
      <c r="N34" s="27">
        <f>N32</f>
        <v>93</v>
      </c>
    </row>
    <row r="35" spans="1:14" s="88" customFormat="1" ht="15.75">
      <c r="A35" s="139"/>
      <c r="B35" s="290" t="s">
        <v>147</v>
      </c>
      <c r="C35" s="291"/>
      <c r="D35" s="291"/>
      <c r="E35" s="291"/>
      <c r="F35" s="292"/>
      <c r="G35" s="139"/>
      <c r="H35" s="139"/>
      <c r="I35" s="139"/>
      <c r="J35" s="139"/>
      <c r="K35" s="53"/>
      <c r="L35" s="156"/>
      <c r="M35" s="156"/>
      <c r="N35" s="156"/>
    </row>
    <row r="36" spans="1:21" s="88" customFormat="1" ht="13.5" customHeight="1">
      <c r="A36" s="139"/>
      <c r="B36" s="269" t="s">
        <v>126</v>
      </c>
      <c r="C36" s="270"/>
      <c r="D36" s="270"/>
      <c r="E36" s="270"/>
      <c r="F36" s="271"/>
      <c r="G36" s="139"/>
      <c r="H36" s="139"/>
      <c r="I36" s="139"/>
      <c r="J36" s="139"/>
      <c r="K36" s="53"/>
      <c r="L36" s="156"/>
      <c r="M36" s="156"/>
      <c r="N36" s="156"/>
      <c r="O36" s="140"/>
      <c r="P36" s="140"/>
      <c r="Q36" s="140"/>
      <c r="R36" s="140"/>
      <c r="S36" s="140"/>
      <c r="T36" s="140"/>
      <c r="U36" s="140"/>
    </row>
    <row r="37" spans="1:21" s="88" customFormat="1" ht="14.25" customHeight="1">
      <c r="A37" s="139">
        <v>1</v>
      </c>
      <c r="B37" s="272" t="s">
        <v>128</v>
      </c>
      <c r="C37" s="273"/>
      <c r="D37" s="273"/>
      <c r="E37" s="273"/>
      <c r="F37" s="274"/>
      <c r="G37" s="139"/>
      <c r="H37" s="139"/>
      <c r="I37" s="139"/>
      <c r="J37" s="139"/>
      <c r="K37" s="53"/>
      <c r="L37" s="156"/>
      <c r="M37" s="156"/>
      <c r="N37" s="156"/>
      <c r="O37" s="140"/>
      <c r="P37" s="140"/>
      <c r="Q37" s="140"/>
      <c r="R37" s="140"/>
      <c r="S37" s="140"/>
      <c r="T37" s="140"/>
      <c r="U37" s="140"/>
    </row>
    <row r="38" spans="1:21" s="88" customFormat="1" ht="20.25" customHeight="1" hidden="1">
      <c r="A38" s="141" t="s">
        <v>129</v>
      </c>
      <c r="B38" s="275" t="s">
        <v>130</v>
      </c>
      <c r="C38" s="276"/>
      <c r="D38" s="276"/>
      <c r="E38" s="276"/>
      <c r="F38" s="277"/>
      <c r="G38" s="139" t="s">
        <v>131</v>
      </c>
      <c r="H38" s="313" t="s">
        <v>149</v>
      </c>
      <c r="I38" s="142">
        <f>I39+I40</f>
        <v>37365</v>
      </c>
      <c r="J38" s="119">
        <f>J39+J40</f>
        <v>0</v>
      </c>
      <c r="K38" s="53"/>
      <c r="L38" s="119"/>
      <c r="M38" s="165">
        <f>I38</f>
        <v>37365</v>
      </c>
      <c r="N38" s="119">
        <f>J38</f>
        <v>0</v>
      </c>
      <c r="O38" s="140"/>
      <c r="P38" s="140"/>
      <c r="Q38" s="140"/>
      <c r="R38" s="140"/>
      <c r="S38" s="140"/>
      <c r="T38" s="140"/>
      <c r="U38" s="140"/>
    </row>
    <row r="39" spans="1:21" s="88" customFormat="1" ht="20.25" customHeight="1" hidden="1">
      <c r="A39" s="139"/>
      <c r="B39" s="300" t="s">
        <v>132</v>
      </c>
      <c r="C39" s="301"/>
      <c r="D39" s="301"/>
      <c r="E39" s="301"/>
      <c r="F39" s="302"/>
      <c r="G39" s="139"/>
      <c r="H39" s="314"/>
      <c r="I39" s="145">
        <v>28742</v>
      </c>
      <c r="J39" s="146">
        <v>0</v>
      </c>
      <c r="K39" s="53"/>
      <c r="L39" s="146"/>
      <c r="M39" s="148">
        <f aca="true" t="shared" si="1" ref="M39:M61">I39</f>
        <v>28742</v>
      </c>
      <c r="N39" s="119">
        <f aca="true" t="shared" si="2" ref="N39:N62">J39</f>
        <v>0</v>
      </c>
      <c r="O39" s="140"/>
      <c r="P39" s="140"/>
      <c r="Q39" s="140"/>
      <c r="R39" s="140"/>
      <c r="S39" s="140"/>
      <c r="T39" s="140"/>
      <c r="U39" s="140"/>
    </row>
    <row r="40" spans="1:21" s="88" customFormat="1" ht="20.25" customHeight="1" hidden="1">
      <c r="A40" s="139"/>
      <c r="B40" s="300" t="s">
        <v>133</v>
      </c>
      <c r="C40" s="301"/>
      <c r="D40" s="301"/>
      <c r="E40" s="301"/>
      <c r="F40" s="302"/>
      <c r="G40" s="139"/>
      <c r="H40" s="314"/>
      <c r="I40" s="145">
        <v>8623</v>
      </c>
      <c r="J40" s="146">
        <v>0</v>
      </c>
      <c r="K40" s="53"/>
      <c r="L40" s="146"/>
      <c r="M40" s="148">
        <f t="shared" si="1"/>
        <v>8623</v>
      </c>
      <c r="N40" s="119">
        <f t="shared" si="2"/>
        <v>0</v>
      </c>
      <c r="O40" s="140"/>
      <c r="P40" s="140"/>
      <c r="Q40" s="140"/>
      <c r="R40" s="140"/>
      <c r="S40" s="140"/>
      <c r="T40" s="140"/>
      <c r="U40" s="140"/>
    </row>
    <row r="41" spans="1:21" s="125" customFormat="1" ht="20.25" customHeight="1" hidden="1">
      <c r="A41" s="141" t="s">
        <v>134</v>
      </c>
      <c r="B41" s="316" t="s">
        <v>151</v>
      </c>
      <c r="C41" s="317"/>
      <c r="D41" s="317"/>
      <c r="E41" s="317"/>
      <c r="F41" s="318"/>
      <c r="G41" s="139" t="s">
        <v>131</v>
      </c>
      <c r="H41" s="314"/>
      <c r="I41" s="142">
        <f>I42+I43</f>
        <v>39415</v>
      </c>
      <c r="J41" s="45">
        <v>0</v>
      </c>
      <c r="K41" s="53"/>
      <c r="L41" s="45"/>
      <c r="M41" s="165">
        <f t="shared" si="1"/>
        <v>39415</v>
      </c>
      <c r="N41" s="119">
        <f t="shared" si="2"/>
        <v>0</v>
      </c>
      <c r="O41" s="102"/>
      <c r="P41" s="102"/>
      <c r="Q41" s="102"/>
      <c r="R41" s="102"/>
      <c r="S41" s="102"/>
      <c r="T41" s="102"/>
      <c r="U41" s="102"/>
    </row>
    <row r="42" spans="1:21" s="125" customFormat="1" ht="20.25" customHeight="1" hidden="1">
      <c r="A42" s="139"/>
      <c r="B42" s="300" t="s">
        <v>132</v>
      </c>
      <c r="C42" s="301"/>
      <c r="D42" s="301"/>
      <c r="E42" s="301"/>
      <c r="F42" s="302"/>
      <c r="G42" s="139"/>
      <c r="H42" s="314"/>
      <c r="I42" s="145">
        <v>30319</v>
      </c>
      <c r="J42" s="146">
        <v>0</v>
      </c>
      <c r="K42" s="53"/>
      <c r="L42" s="146"/>
      <c r="M42" s="148">
        <f t="shared" si="1"/>
        <v>30319</v>
      </c>
      <c r="N42" s="119">
        <f t="shared" si="2"/>
        <v>0</v>
      </c>
      <c r="O42" s="102"/>
      <c r="P42" s="102"/>
      <c r="Q42" s="102"/>
      <c r="R42" s="102"/>
      <c r="S42" s="102"/>
      <c r="T42" s="102"/>
      <c r="U42" s="102"/>
    </row>
    <row r="43" spans="1:21" s="125" customFormat="1" ht="20.25" customHeight="1" hidden="1">
      <c r="A43" s="139"/>
      <c r="B43" s="300" t="s">
        <v>133</v>
      </c>
      <c r="C43" s="301"/>
      <c r="D43" s="301"/>
      <c r="E43" s="301"/>
      <c r="F43" s="302"/>
      <c r="G43" s="139"/>
      <c r="H43" s="314"/>
      <c r="I43" s="145">
        <v>9096</v>
      </c>
      <c r="J43" s="146">
        <v>0</v>
      </c>
      <c r="K43" s="53"/>
      <c r="L43" s="146"/>
      <c r="M43" s="148">
        <f t="shared" si="1"/>
        <v>9096</v>
      </c>
      <c r="N43" s="119">
        <f t="shared" si="2"/>
        <v>0</v>
      </c>
      <c r="O43" s="102"/>
      <c r="P43" s="102"/>
      <c r="Q43" s="102"/>
      <c r="R43" s="102"/>
      <c r="S43" s="102"/>
      <c r="T43" s="102"/>
      <c r="U43" s="102"/>
    </row>
    <row r="44" spans="1:21" s="88" customFormat="1" ht="18.75" customHeight="1">
      <c r="A44" s="141" t="s">
        <v>152</v>
      </c>
      <c r="B44" s="275" t="s">
        <v>135</v>
      </c>
      <c r="C44" s="276"/>
      <c r="D44" s="276"/>
      <c r="E44" s="276"/>
      <c r="F44" s="277"/>
      <c r="G44" s="139" t="s">
        <v>131</v>
      </c>
      <c r="H44" s="314"/>
      <c r="I44" s="119">
        <v>0</v>
      </c>
      <c r="J44" s="142">
        <f>J45+J46</f>
        <v>25511</v>
      </c>
      <c r="K44" s="53"/>
      <c r="L44" s="142"/>
      <c r="M44" s="119">
        <f t="shared" si="1"/>
        <v>0</v>
      </c>
      <c r="N44" s="119">
        <f>N45+N46</f>
        <v>24072</v>
      </c>
      <c r="O44" s="140"/>
      <c r="P44" s="140"/>
      <c r="Q44" s="140"/>
      <c r="R44" s="140"/>
      <c r="S44" s="140"/>
      <c r="T44" s="140"/>
      <c r="U44" s="140"/>
    </row>
    <row r="45" spans="1:21" s="88" customFormat="1" ht="20.25" customHeight="1">
      <c r="A45" s="139"/>
      <c r="B45" s="300" t="s">
        <v>132</v>
      </c>
      <c r="C45" s="301"/>
      <c r="D45" s="301"/>
      <c r="E45" s="301"/>
      <c r="F45" s="302"/>
      <c r="G45" s="139"/>
      <c r="H45" s="314"/>
      <c r="I45" s="119">
        <v>0</v>
      </c>
      <c r="J45" s="148">
        <v>19624</v>
      </c>
      <c r="K45" s="53">
        <v>0</v>
      </c>
      <c r="L45" s="148">
        <v>-1439</v>
      </c>
      <c r="M45" s="119">
        <f t="shared" si="1"/>
        <v>0</v>
      </c>
      <c r="N45" s="119">
        <f>J45+L45</f>
        <v>18185</v>
      </c>
      <c r="O45" s="140"/>
      <c r="P45" s="140"/>
      <c r="Q45" s="140"/>
      <c r="R45" s="140"/>
      <c r="S45" s="140"/>
      <c r="T45" s="140"/>
      <c r="U45" s="140"/>
    </row>
    <row r="46" spans="1:21" s="88" customFormat="1" ht="20.25" customHeight="1">
      <c r="A46" s="139"/>
      <c r="B46" s="300" t="s">
        <v>133</v>
      </c>
      <c r="C46" s="301"/>
      <c r="D46" s="301"/>
      <c r="E46" s="301"/>
      <c r="F46" s="302"/>
      <c r="G46" s="139"/>
      <c r="H46" s="314"/>
      <c r="I46" s="119">
        <v>0</v>
      </c>
      <c r="J46" s="150">
        <v>5887</v>
      </c>
      <c r="K46" s="53"/>
      <c r="L46" s="150"/>
      <c r="M46" s="119">
        <f t="shared" si="1"/>
        <v>0</v>
      </c>
      <c r="N46" s="119">
        <f t="shared" si="2"/>
        <v>5887</v>
      </c>
      <c r="O46" s="140"/>
      <c r="P46" s="140"/>
      <c r="Q46" s="140"/>
      <c r="R46" s="140"/>
      <c r="S46" s="140"/>
      <c r="T46" s="140"/>
      <c r="U46" s="140"/>
    </row>
    <row r="47" spans="1:14" s="88" customFormat="1" ht="15.75" customHeight="1" hidden="1">
      <c r="A47" s="141" t="s">
        <v>156</v>
      </c>
      <c r="B47" s="194" t="s">
        <v>157</v>
      </c>
      <c r="C47" s="311"/>
      <c r="D47" s="311"/>
      <c r="E47" s="311"/>
      <c r="F47" s="312"/>
      <c r="G47" s="139" t="s">
        <v>131</v>
      </c>
      <c r="H47" s="315"/>
      <c r="I47" s="119"/>
      <c r="J47" s="164"/>
      <c r="K47" s="119">
        <v>30000</v>
      </c>
      <c r="L47" s="164">
        <v>0</v>
      </c>
      <c r="M47" s="142">
        <f>K47</f>
        <v>30000</v>
      </c>
      <c r="N47" s="119">
        <f t="shared" si="2"/>
        <v>0</v>
      </c>
    </row>
    <row r="48" spans="1:14" s="88" customFormat="1" ht="15.75" hidden="1">
      <c r="A48" s="139">
        <v>2</v>
      </c>
      <c r="B48" s="272" t="s">
        <v>136</v>
      </c>
      <c r="C48" s="273"/>
      <c r="D48" s="273"/>
      <c r="E48" s="273"/>
      <c r="F48" s="274"/>
      <c r="G48" s="139"/>
      <c r="H48" s="139"/>
      <c r="I48" s="45"/>
      <c r="J48" s="45"/>
      <c r="K48" s="53"/>
      <c r="L48" s="45"/>
      <c r="M48" s="142"/>
      <c r="N48" s="119"/>
    </row>
    <row r="49" spans="1:14" s="88" customFormat="1" ht="16.5" customHeight="1" hidden="1">
      <c r="A49" s="139"/>
      <c r="B49" s="294" t="s">
        <v>137</v>
      </c>
      <c r="C49" s="295"/>
      <c r="D49" s="295"/>
      <c r="E49" s="295"/>
      <c r="F49" s="296"/>
      <c r="G49" s="139" t="s">
        <v>12</v>
      </c>
      <c r="H49" s="151" t="s">
        <v>150</v>
      </c>
      <c r="I49" s="45">
        <v>3</v>
      </c>
      <c r="J49" s="45">
        <v>0</v>
      </c>
      <c r="K49" s="53"/>
      <c r="L49" s="45"/>
      <c r="M49" s="119">
        <f t="shared" si="1"/>
        <v>3</v>
      </c>
      <c r="N49" s="119">
        <f t="shared" si="2"/>
        <v>0</v>
      </c>
    </row>
    <row r="50" spans="1:14" s="88" customFormat="1" ht="18.75" customHeight="1" hidden="1">
      <c r="A50" s="139"/>
      <c r="B50" s="269" t="s">
        <v>153</v>
      </c>
      <c r="C50" s="270"/>
      <c r="D50" s="270"/>
      <c r="E50" s="270"/>
      <c r="F50" s="271"/>
      <c r="G50" s="139" t="s">
        <v>12</v>
      </c>
      <c r="H50" s="151" t="s">
        <v>150</v>
      </c>
      <c r="I50" s="45">
        <v>3</v>
      </c>
      <c r="J50" s="45">
        <v>0</v>
      </c>
      <c r="K50" s="53"/>
      <c r="L50" s="45"/>
      <c r="M50" s="119">
        <f t="shared" si="1"/>
        <v>3</v>
      </c>
      <c r="N50" s="119">
        <f t="shared" si="2"/>
        <v>0</v>
      </c>
    </row>
    <row r="51" spans="1:14" s="88" customFormat="1" ht="15.75" customHeight="1" hidden="1">
      <c r="A51" s="139"/>
      <c r="B51" s="269" t="s">
        <v>138</v>
      </c>
      <c r="C51" s="270"/>
      <c r="D51" s="270"/>
      <c r="E51" s="270"/>
      <c r="F51" s="271"/>
      <c r="G51" s="139" t="s">
        <v>12</v>
      </c>
      <c r="H51" s="151" t="s">
        <v>150</v>
      </c>
      <c r="I51" s="45">
        <v>0</v>
      </c>
      <c r="J51" s="45">
        <v>3</v>
      </c>
      <c r="K51" s="53"/>
      <c r="L51" s="45"/>
      <c r="M51" s="119">
        <f t="shared" si="1"/>
        <v>0</v>
      </c>
      <c r="N51" s="119">
        <f t="shared" si="2"/>
        <v>3</v>
      </c>
    </row>
    <row r="52" spans="1:14" s="88" customFormat="1" ht="14.25" customHeight="1" hidden="1">
      <c r="A52" s="139"/>
      <c r="B52" s="294" t="s">
        <v>158</v>
      </c>
      <c r="C52" s="295"/>
      <c r="D52" s="295"/>
      <c r="E52" s="295"/>
      <c r="F52" s="296"/>
      <c r="G52" s="139" t="s">
        <v>12</v>
      </c>
      <c r="H52" s="151" t="s">
        <v>150</v>
      </c>
      <c r="I52" s="45"/>
      <c r="J52" s="45"/>
      <c r="K52" s="45">
        <v>6</v>
      </c>
      <c r="L52" s="45">
        <v>0</v>
      </c>
      <c r="M52" s="119">
        <f>K52</f>
        <v>6</v>
      </c>
      <c r="N52" s="119">
        <f t="shared" si="2"/>
        <v>0</v>
      </c>
    </row>
    <row r="53" spans="1:14" s="88" customFormat="1" ht="14.25" customHeight="1" hidden="1">
      <c r="A53" s="139">
        <v>3</v>
      </c>
      <c r="B53" s="272" t="s">
        <v>90</v>
      </c>
      <c r="C53" s="273"/>
      <c r="D53" s="273"/>
      <c r="E53" s="273"/>
      <c r="F53" s="274"/>
      <c r="G53" s="139"/>
      <c r="H53" s="139"/>
      <c r="I53" s="45"/>
      <c r="J53" s="45"/>
      <c r="K53" s="53"/>
      <c r="L53" s="152"/>
      <c r="M53" s="119"/>
      <c r="N53" s="119"/>
    </row>
    <row r="54" spans="1:14" s="88" customFormat="1" ht="13.5" customHeight="1" hidden="1">
      <c r="A54" s="139"/>
      <c r="B54" s="294" t="s">
        <v>139</v>
      </c>
      <c r="C54" s="295"/>
      <c r="D54" s="295"/>
      <c r="E54" s="295"/>
      <c r="F54" s="296"/>
      <c r="G54" s="139" t="s">
        <v>131</v>
      </c>
      <c r="H54" s="139" t="s">
        <v>140</v>
      </c>
      <c r="I54" s="152">
        <f>I38/I49</f>
        <v>12455</v>
      </c>
      <c r="J54" s="152">
        <v>0</v>
      </c>
      <c r="K54" s="53"/>
      <c r="L54" s="152"/>
      <c r="M54" s="165">
        <f t="shared" si="1"/>
        <v>12455</v>
      </c>
      <c r="N54" s="119">
        <f t="shared" si="2"/>
        <v>0</v>
      </c>
    </row>
    <row r="55" spans="1:14" s="88" customFormat="1" ht="15.75" hidden="1">
      <c r="A55" s="139"/>
      <c r="B55" s="319" t="s">
        <v>154</v>
      </c>
      <c r="C55" s="320"/>
      <c r="D55" s="320"/>
      <c r="E55" s="320"/>
      <c r="F55" s="321"/>
      <c r="G55" s="139" t="s">
        <v>131</v>
      </c>
      <c r="H55" s="139" t="s">
        <v>140</v>
      </c>
      <c r="I55" s="152">
        <f>I41/I50</f>
        <v>13138.33</v>
      </c>
      <c r="J55" s="152">
        <v>0</v>
      </c>
      <c r="K55" s="53"/>
      <c r="L55" s="45"/>
      <c r="M55" s="165">
        <f t="shared" si="1"/>
        <v>13138.3</v>
      </c>
      <c r="N55" s="119">
        <f t="shared" si="2"/>
        <v>0</v>
      </c>
    </row>
    <row r="56" spans="1:14" s="88" customFormat="1" ht="18.75" customHeight="1" hidden="1">
      <c r="A56" s="139"/>
      <c r="B56" s="294" t="s">
        <v>141</v>
      </c>
      <c r="C56" s="295"/>
      <c r="D56" s="295"/>
      <c r="E56" s="295"/>
      <c r="F56" s="296"/>
      <c r="G56" s="139" t="s">
        <v>131</v>
      </c>
      <c r="H56" s="139" t="s">
        <v>140</v>
      </c>
      <c r="I56" s="152">
        <v>0</v>
      </c>
      <c r="J56" s="152">
        <f>J44/J51</f>
        <v>8503.67</v>
      </c>
      <c r="K56" s="53"/>
      <c r="L56" s="137"/>
      <c r="M56" s="119">
        <f t="shared" si="1"/>
        <v>0</v>
      </c>
      <c r="N56" s="119">
        <f t="shared" si="2"/>
        <v>8504</v>
      </c>
    </row>
    <row r="57" spans="1:14" s="88" customFormat="1" ht="15.75" customHeight="1" hidden="1">
      <c r="A57" s="139"/>
      <c r="B57" s="294" t="s">
        <v>159</v>
      </c>
      <c r="C57" s="295"/>
      <c r="D57" s="295"/>
      <c r="E57" s="295"/>
      <c r="F57" s="296"/>
      <c r="G57" s="139" t="s">
        <v>131</v>
      </c>
      <c r="H57" s="139" t="s">
        <v>140</v>
      </c>
      <c r="I57" s="152"/>
      <c r="J57" s="152"/>
      <c r="K57" s="53">
        <f>K47/K52</f>
        <v>5000</v>
      </c>
      <c r="L57" s="137">
        <v>0</v>
      </c>
      <c r="M57" s="119">
        <f>K57</f>
        <v>5000</v>
      </c>
      <c r="N57" s="119">
        <f t="shared" si="2"/>
        <v>0</v>
      </c>
    </row>
    <row r="58" spans="1:14" s="88" customFormat="1" ht="12.75" customHeight="1" hidden="1">
      <c r="A58" s="139">
        <v>4</v>
      </c>
      <c r="B58" s="272" t="s">
        <v>142</v>
      </c>
      <c r="C58" s="273"/>
      <c r="D58" s="273"/>
      <c r="E58" s="273"/>
      <c r="F58" s="274"/>
      <c r="G58" s="139"/>
      <c r="H58" s="139"/>
      <c r="I58" s="45"/>
      <c r="J58" s="45"/>
      <c r="K58" s="53"/>
      <c r="L58" s="45"/>
      <c r="M58" s="142"/>
      <c r="N58" s="119"/>
    </row>
    <row r="59" spans="1:14" s="88" customFormat="1" ht="12.75" customHeight="1" hidden="1">
      <c r="A59" s="153"/>
      <c r="B59" s="297" t="s">
        <v>143</v>
      </c>
      <c r="C59" s="298"/>
      <c r="D59" s="298"/>
      <c r="E59" s="298"/>
      <c r="F59" s="299"/>
      <c r="G59" s="153" t="s">
        <v>144</v>
      </c>
      <c r="H59" s="153" t="s">
        <v>145</v>
      </c>
      <c r="I59" s="137">
        <v>100</v>
      </c>
      <c r="J59" s="137">
        <v>0</v>
      </c>
      <c r="K59" s="53"/>
      <c r="L59" s="45"/>
      <c r="M59" s="119">
        <f t="shared" si="1"/>
        <v>100</v>
      </c>
      <c r="N59" s="119">
        <f t="shared" si="2"/>
        <v>0</v>
      </c>
    </row>
    <row r="60" spans="1:14" s="88" customFormat="1" ht="15.75" customHeight="1" hidden="1">
      <c r="A60" s="153"/>
      <c r="B60" s="337" t="s">
        <v>155</v>
      </c>
      <c r="C60" s="338"/>
      <c r="D60" s="338"/>
      <c r="E60" s="338"/>
      <c r="F60" s="339"/>
      <c r="G60" s="153" t="s">
        <v>144</v>
      </c>
      <c r="H60" s="153" t="s">
        <v>145</v>
      </c>
      <c r="I60" s="137">
        <v>100</v>
      </c>
      <c r="J60" s="137">
        <v>0</v>
      </c>
      <c r="K60" s="53"/>
      <c r="L60" s="45"/>
      <c r="M60" s="119">
        <f t="shared" si="1"/>
        <v>100</v>
      </c>
      <c r="N60" s="119">
        <f t="shared" si="2"/>
        <v>0</v>
      </c>
    </row>
    <row r="61" spans="1:14" s="88" customFormat="1" ht="17.25" customHeight="1" hidden="1">
      <c r="A61" s="156"/>
      <c r="B61" s="303" t="s">
        <v>146</v>
      </c>
      <c r="C61" s="303"/>
      <c r="D61" s="303"/>
      <c r="E61" s="303"/>
      <c r="F61" s="303"/>
      <c r="G61" s="139" t="s">
        <v>144</v>
      </c>
      <c r="H61" s="139" t="s">
        <v>145</v>
      </c>
      <c r="I61" s="45">
        <v>0</v>
      </c>
      <c r="J61" s="45">
        <v>100</v>
      </c>
      <c r="K61" s="53"/>
      <c r="L61" s="45"/>
      <c r="M61" s="119">
        <f t="shared" si="1"/>
        <v>0</v>
      </c>
      <c r="N61" s="119">
        <f t="shared" si="2"/>
        <v>100</v>
      </c>
    </row>
    <row r="62" spans="1:14" s="88" customFormat="1" ht="17.25" customHeight="1" hidden="1">
      <c r="A62" s="46"/>
      <c r="B62" s="303" t="s">
        <v>160</v>
      </c>
      <c r="C62" s="303"/>
      <c r="D62" s="303"/>
      <c r="E62" s="303"/>
      <c r="F62" s="303"/>
      <c r="G62" s="139" t="s">
        <v>144</v>
      </c>
      <c r="H62" s="139" t="s">
        <v>145</v>
      </c>
      <c r="I62" s="45"/>
      <c r="J62" s="45"/>
      <c r="K62" s="45">
        <v>100</v>
      </c>
      <c r="L62" s="45">
        <v>0</v>
      </c>
      <c r="M62" s="119">
        <f>K62</f>
        <v>100</v>
      </c>
      <c r="N62" s="119">
        <f t="shared" si="2"/>
        <v>0</v>
      </c>
    </row>
    <row r="63" spans="2:14" s="88" customFormat="1" ht="57.75" customHeight="1">
      <c r="B63" s="336" t="s">
        <v>163</v>
      </c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</row>
    <row r="64" spans="2:18" s="88" customFormat="1" ht="69" customHeight="1">
      <c r="B64" s="305" t="s">
        <v>164</v>
      </c>
      <c r="C64" s="305"/>
      <c r="D64" s="305"/>
      <c r="E64" s="89"/>
      <c r="F64" s="90"/>
      <c r="G64" s="90"/>
      <c r="H64" s="90"/>
      <c r="I64" s="134" t="s">
        <v>109</v>
      </c>
      <c r="J64" s="89"/>
      <c r="K64" s="135"/>
      <c r="L64" s="135"/>
      <c r="M64" s="91"/>
      <c r="N64" s="91"/>
      <c r="O64" s="91"/>
      <c r="P64" s="91"/>
      <c r="Q64" s="136"/>
      <c r="R64" s="91"/>
    </row>
    <row r="65" spans="1:59" ht="14.25" customHeight="1">
      <c r="A65" s="68"/>
      <c r="B65" s="66"/>
      <c r="C65" s="66"/>
      <c r="D65" s="66"/>
      <c r="E65" s="54"/>
      <c r="F65" s="57" t="s">
        <v>14</v>
      </c>
      <c r="G65" s="57"/>
      <c r="H65" s="57"/>
      <c r="I65" s="58" t="s">
        <v>65</v>
      </c>
      <c r="J65" s="54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</row>
    <row r="66" spans="1:59" ht="12.75" customHeight="1">
      <c r="A66" s="68"/>
      <c r="B66" s="310"/>
      <c r="C66" s="310"/>
      <c r="D66" s="310"/>
      <c r="E66" s="59"/>
      <c r="F66" s="59"/>
      <c r="G66" s="59"/>
      <c r="H66" s="59"/>
      <c r="I66" s="60"/>
      <c r="J66" s="59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70"/>
      <c r="AO66" s="308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09"/>
      <c r="BC66" s="309"/>
      <c r="BD66" s="309"/>
      <c r="BE66" s="309"/>
      <c r="BF66" s="309"/>
      <c r="BG66" s="309"/>
    </row>
    <row r="74" spans="2:18" ht="37.5" customHeight="1">
      <c r="B74" s="334" t="s">
        <v>108</v>
      </c>
      <c r="C74" s="334"/>
      <c r="D74" s="334"/>
      <c r="E74" s="54"/>
      <c r="F74" s="55"/>
      <c r="G74" s="55"/>
      <c r="H74" s="55"/>
      <c r="I74" s="56" t="s">
        <v>109</v>
      </c>
      <c r="J74" s="54"/>
      <c r="K74" s="116"/>
      <c r="L74" s="116"/>
      <c r="M74" s="59"/>
      <c r="N74" s="59"/>
      <c r="O74" s="59"/>
      <c r="P74" s="59"/>
      <c r="Q74" s="60"/>
      <c r="R74" s="59"/>
    </row>
    <row r="75" spans="1:59" ht="14.25" customHeight="1">
      <c r="A75" s="68"/>
      <c r="B75" s="66"/>
      <c r="C75" s="66"/>
      <c r="D75" s="66"/>
      <c r="E75" s="54"/>
      <c r="F75" s="57" t="s">
        <v>14</v>
      </c>
      <c r="G75" s="57"/>
      <c r="H75" s="57"/>
      <c r="I75" s="58" t="s">
        <v>65</v>
      </c>
      <c r="J75" s="54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  <row r="79" spans="2:18" s="125" customFormat="1" ht="37.5" customHeight="1">
      <c r="B79" s="333" t="s">
        <v>114</v>
      </c>
      <c r="C79" s="333"/>
      <c r="D79" s="333"/>
      <c r="E79" s="126"/>
      <c r="F79" s="127"/>
      <c r="G79" s="127"/>
      <c r="H79" s="127"/>
      <c r="I79" s="128" t="s">
        <v>115</v>
      </c>
      <c r="J79" s="126"/>
      <c r="K79" s="129"/>
      <c r="L79" s="129"/>
      <c r="M79" s="130"/>
      <c r="N79" s="130"/>
      <c r="O79" s="130"/>
      <c r="P79" s="130"/>
      <c r="Q79" s="131"/>
      <c r="R79" s="130"/>
    </row>
    <row r="80" spans="1:59" ht="14.25" customHeight="1">
      <c r="A80" s="68"/>
      <c r="B80" s="66"/>
      <c r="C80" s="66"/>
      <c r="D80" s="66"/>
      <c r="E80" s="54"/>
      <c r="F80" s="57" t="s">
        <v>14</v>
      </c>
      <c r="G80" s="57"/>
      <c r="H80" s="57"/>
      <c r="I80" s="58" t="s">
        <v>65</v>
      </c>
      <c r="J80" s="54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</row>
  </sheetData>
  <sheetProtection/>
  <mergeCells count="74">
    <mergeCell ref="H38:H47"/>
    <mergeCell ref="B59:F59"/>
    <mergeCell ref="B60:F60"/>
    <mergeCell ref="B61:F61"/>
    <mergeCell ref="B62:F62"/>
    <mergeCell ref="B58:F58"/>
    <mergeCell ref="B48:F48"/>
    <mergeCell ref="B49:F49"/>
    <mergeCell ref="B50:F50"/>
    <mergeCell ref="B51:F51"/>
    <mergeCell ref="B52:F52"/>
    <mergeCell ref="B46:F46"/>
    <mergeCell ref="B47:F47"/>
    <mergeCell ref="B54:F54"/>
    <mergeCell ref="B55:F55"/>
    <mergeCell ref="B56:F56"/>
    <mergeCell ref="B57:F57"/>
    <mergeCell ref="B37:F37"/>
    <mergeCell ref="B38:F38"/>
    <mergeCell ref="B39:F39"/>
    <mergeCell ref="B40:F40"/>
    <mergeCell ref="B53:F53"/>
    <mergeCell ref="B42:F42"/>
    <mergeCell ref="B43:F43"/>
    <mergeCell ref="B44:F44"/>
    <mergeCell ref="B45:F45"/>
    <mergeCell ref="B2:J2"/>
    <mergeCell ref="B20:F20"/>
    <mergeCell ref="B21:F21"/>
    <mergeCell ref="B22:F22"/>
    <mergeCell ref="B11:F11"/>
    <mergeCell ref="AO66:BG66"/>
    <mergeCell ref="B63:N63"/>
    <mergeCell ref="B7:F7"/>
    <mergeCell ref="B8:F8"/>
    <mergeCell ref="B9:F9"/>
    <mergeCell ref="K4:L4"/>
    <mergeCell ref="B12:F12"/>
    <mergeCell ref="B13:F13"/>
    <mergeCell ref="B14:F14"/>
    <mergeCell ref="B15:F15"/>
    <mergeCell ref="B16:F16"/>
    <mergeCell ref="B6:F6"/>
    <mergeCell ref="B10:F10"/>
    <mergeCell ref="B79:D79"/>
    <mergeCell ref="B29:F29"/>
    <mergeCell ref="B30:F30"/>
    <mergeCell ref="B31:F31"/>
    <mergeCell ref="B32:F32"/>
    <mergeCell ref="B33:F33"/>
    <mergeCell ref="B34:F34"/>
    <mergeCell ref="B74:D74"/>
    <mergeCell ref="B35:F35"/>
    <mergeCell ref="B36:F36"/>
    <mergeCell ref="B1:N1"/>
    <mergeCell ref="B64:D64"/>
    <mergeCell ref="B66:D66"/>
    <mergeCell ref="W66:AM66"/>
    <mergeCell ref="B24:F24"/>
    <mergeCell ref="B25:F25"/>
    <mergeCell ref="B26:F26"/>
    <mergeCell ref="B27:F27"/>
    <mergeCell ref="M4:N4"/>
    <mergeCell ref="B41:F41"/>
    <mergeCell ref="A4:A5"/>
    <mergeCell ref="B4:F5"/>
    <mergeCell ref="G4:G5"/>
    <mergeCell ref="H4:H5"/>
    <mergeCell ref="I4:J4"/>
    <mergeCell ref="B28:F28"/>
    <mergeCell ref="B17:F17"/>
    <mergeCell ref="B18:F18"/>
    <mergeCell ref="B19:F19"/>
    <mergeCell ref="B23:F23"/>
  </mergeCells>
  <printOptions/>
  <pageMargins left="0.5118110236220472" right="0.1968503937007874" top="0.2755905511811024" bottom="0.1968503937007874" header="0.1968503937007874" footer="0.1968503937007874"/>
  <pageSetup fitToHeight="4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Windows User</cp:lastModifiedBy>
  <cp:lastPrinted>2020-12-28T11:20:27Z</cp:lastPrinted>
  <dcterms:created xsi:type="dcterms:W3CDTF">1996-10-08T23:32:33Z</dcterms:created>
  <dcterms:modified xsi:type="dcterms:W3CDTF">2020-12-28T11:21:41Z</dcterms:modified>
  <cp:category/>
  <cp:version/>
  <cp:contentType/>
  <cp:contentStatus/>
</cp:coreProperties>
</file>