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0610000" sheetId="1" r:id="rId1"/>
    <sheet name="0611010" sheetId="2" r:id="rId2"/>
    <sheet name="0611020" sheetId="3" r:id="rId3"/>
    <sheet name="0611030" sheetId="4" r:id="rId4"/>
    <sheet name="0611040" sheetId="5" r:id="rId5"/>
    <sheet name="070303" sheetId="6" r:id="rId6"/>
    <sheet name="0611070" sheetId="7" r:id="rId7"/>
    <sheet name="0611090" sheetId="8" r:id="rId8"/>
    <sheet name="0611110" sheetId="9" r:id="rId9"/>
    <sheet name="0611150" sheetId="10" r:id="rId10"/>
    <sheet name="1611161" sheetId="11" r:id="rId11"/>
    <sheet name="0611162" sheetId="12" r:id="rId12"/>
    <sheet name="0617363" sheetId="13" r:id="rId13"/>
    <sheet name="0617530" sheetId="14" r:id="rId14"/>
  </sheets>
  <definedNames>
    <definedName name="_xlnm.Print_Area" localSheetId="0">'0610000'!$A$1:$N$123</definedName>
    <definedName name="_xlnm.Print_Area" localSheetId="1">'0611010'!$A$1:$N$123</definedName>
    <definedName name="_xlnm.Print_Area" localSheetId="2">'0611020'!$A$1:$N$123</definedName>
    <definedName name="_xlnm.Print_Area" localSheetId="3">'0611030'!$A$1:$N$123</definedName>
    <definedName name="_xlnm.Print_Area" localSheetId="4">'0611040'!$A$1:$N$123</definedName>
    <definedName name="_xlnm.Print_Area" localSheetId="6">'0611070'!$A$1:$N$123</definedName>
    <definedName name="_xlnm.Print_Area" localSheetId="7">'0611090'!$A$1:$N$123</definedName>
    <definedName name="_xlnm.Print_Area" localSheetId="8">'0611110'!$A$1:$N$123</definedName>
    <definedName name="_xlnm.Print_Area" localSheetId="9">'0611150'!$A$1:$N$123</definedName>
    <definedName name="_xlnm.Print_Area" localSheetId="11">'0611162'!$A$1:$N$123</definedName>
    <definedName name="_xlnm.Print_Area" localSheetId="12">'0617363'!$A$1:$N$123</definedName>
    <definedName name="_xlnm.Print_Area" localSheetId="13">'0617530'!$A$1:$N$123</definedName>
    <definedName name="_xlnm.Print_Area" localSheetId="5">'070303'!$A$1:$N$123</definedName>
    <definedName name="_xlnm.Print_Area" localSheetId="10">'1611161'!$A$1:$N$123</definedName>
  </definedNames>
  <calcPr fullCalcOnLoad="1"/>
</workbook>
</file>

<file path=xl/sharedStrings.xml><?xml version="1.0" encoding="utf-8"?>
<sst xmlns="http://schemas.openxmlformats.org/spreadsheetml/2006/main" count="1946" uniqueCount="141">
  <si>
    <t>Показники</t>
  </si>
  <si>
    <t>Перера-ховано залишок</t>
  </si>
  <si>
    <t>Надійшло коштів за звітний період (рік)</t>
  </si>
  <si>
    <t>Залишок на кінець звітного періоду (року)</t>
  </si>
  <si>
    <t>Х</t>
  </si>
  <si>
    <t>у тому числі:</t>
  </si>
  <si>
    <t>Поточні  видатки</t>
  </si>
  <si>
    <t xml:space="preserve">  Заробітна плата</t>
  </si>
  <si>
    <t xml:space="preserve">  Медикаменти та перев’язувальні матеріали</t>
  </si>
  <si>
    <t xml:space="preserve">  Продукти харчування</t>
  </si>
  <si>
    <t>Видатки на відрядження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</si>
  <si>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</si>
  <si>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</si>
  <si>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</si>
  <si>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</si>
  <si>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</si>
  <si>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Дослідження і розробки, окремі заходи розвитку по реалізації  державних   (регіональних) програм</t>
  </si>
  <si>
    <t xml:space="preserve">  Окремі заходи по реалізації державних (регіональних) програм, не віднесені   до заходів розвитку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</si>
  <si>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</si>
  <si>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</si>
  <si>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 xml:space="preserve">  Виплата пенсій і допомоги</t>
  </si>
  <si>
    <t xml:space="preserve">  Стипендії</t>
  </si>
  <si>
    <t>Капітальні 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</si>
  <si>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</si>
  <si>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</si>
  <si>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</si>
  <si>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Капітальний ремонт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</si>
  <si>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</si>
  <si>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</si>
  <si>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</si>
  <si>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Капітальні трансферти</t>
  </si>
  <si>
    <t>Капітальні трансферти органам державного управління інших рівнів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</si>
  <si>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</si>
  <si>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</si>
  <si>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</si>
  <si>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</si>
  <si>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</si>
  <si>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</si>
  <si>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</si>
  <si>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</si>
  <si>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(підпис)</t>
  </si>
  <si>
    <t>Звіт</t>
  </si>
  <si>
    <t>Коди</t>
  </si>
  <si>
    <t>за ЄДРПОУ</t>
  </si>
  <si>
    <t>за КОАТУУ</t>
  </si>
  <si>
    <t>05403286</t>
  </si>
  <si>
    <t>3510136600</t>
  </si>
  <si>
    <t>за КОПФГ</t>
  </si>
  <si>
    <t>420</t>
  </si>
  <si>
    <t>Одиниця виміру: грн.коп.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</si>
  <si>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</si>
  <si>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</si>
  <si>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</si>
  <si>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</si>
  <si>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</si>
  <si>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</si>
  <si>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</si>
  <si>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</si>
  <si>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</si>
  <si>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r>
      <t xml:space="preserve">1 </t>
    </r>
    <r>
      <rPr>
        <sz val="10"/>
        <color indexed="8"/>
        <rFont val="Times New Roman"/>
        <family val="1"/>
      </rPr>
      <t>Заповнюється розпорядниками бюджетних коштів.</t>
    </r>
  </si>
  <si>
    <r>
      <t xml:space="preserve">  </t>
    </r>
    <r>
      <rPr>
        <sz val="12"/>
        <rFont val="Times New Roman"/>
        <family val="1"/>
      </rPr>
      <t>Оплата послуг (крім комунальних)</t>
    </r>
  </si>
  <si>
    <r>
      <t>Капітальні трансферти підпри</t>
    </r>
    <r>
      <rPr>
        <i/>
        <sz val="12"/>
        <color indexed="8"/>
        <rFont val="Times New Roman"/>
        <family val="1"/>
      </rPr>
      <t>ємствам (установам, організаціям)</t>
    </r>
  </si>
  <si>
    <r>
      <t xml:space="preserve">  </t>
    </r>
    <r>
      <rPr>
        <sz val="12"/>
        <rFont val="Times New Roman"/>
        <family val="1"/>
      </rPr>
      <t>Надання інших внутрішніх кредитів</t>
    </r>
  </si>
  <si>
    <r>
      <t xml:space="preserve">про надходження і використання інших надходжень спеціального фонду (форма № 4-3д, </t>
    </r>
    <r>
      <rPr>
        <b/>
        <u val="single"/>
        <sz val="14"/>
        <rFont val="Times New Roman"/>
        <family val="1"/>
      </rPr>
      <t>№4-3м</t>
    </r>
    <r>
      <rPr>
        <b/>
        <sz val="14"/>
        <rFont val="Times New Roman"/>
        <family val="1"/>
      </rPr>
      <t>)</t>
    </r>
  </si>
  <si>
    <r>
      <t xml:space="preserve">Видатки  та надання кредитів- </t>
    </r>
    <r>
      <rPr>
        <sz val="12"/>
        <rFont val="Times New Roman"/>
        <family val="1"/>
      </rPr>
      <t xml:space="preserve">усього </t>
    </r>
  </si>
  <si>
    <t>КЕКВ та/або ККК</t>
  </si>
  <si>
    <t>Код рядка</t>
  </si>
  <si>
    <t>Затверджено на звітний рік</t>
  </si>
  <si>
    <t>Касові за звітний період (рік)</t>
  </si>
  <si>
    <t>Фактичні за звітний період (рік)</t>
  </si>
  <si>
    <t>Оплата праці  і нарахування на заробітну плату</t>
  </si>
  <si>
    <t xml:space="preserve">Оплата праці </t>
  </si>
  <si>
    <t xml:space="preserve">Нарахування на оплату праці </t>
  </si>
  <si>
    <t>Використання товарів і послуг</t>
  </si>
  <si>
    <t xml:space="preserve">  Предмети, матеріали, обладнання та інвентар</t>
  </si>
  <si>
    <t>Видатки та заходи спеціального призначення</t>
  </si>
  <si>
    <t xml:space="preserve">  Оплата водопостачання та водовідведення</t>
  </si>
  <si>
    <t>Обслугогування  боргових зобов"язань</t>
  </si>
  <si>
    <t>Обслуговуння зовнішніх боргових зобов"язань</t>
  </si>
  <si>
    <t>Обслуговуння внутрішніх боргових зобов"язань</t>
  </si>
  <si>
    <t>Поточні трансферти</t>
  </si>
  <si>
    <t>Поточні трансферти урядам іноземних  держав та міжнародним організаціям</t>
  </si>
  <si>
    <t>Соціальне забезпечення</t>
  </si>
  <si>
    <t xml:space="preserve">  Інші виплати населенню  </t>
  </si>
  <si>
    <t>Інші поточні видатки</t>
  </si>
  <si>
    <t>Капітальне  будівництво (придбання) житла</t>
  </si>
  <si>
    <t>Капітальне будівництво (придбання) інших об"єктів</t>
  </si>
  <si>
    <t xml:space="preserve">  Капітальний ремонт житлового фонду (приміщень)</t>
  </si>
  <si>
    <r>
      <t xml:space="preserve">  </t>
    </r>
    <r>
      <rPr>
        <sz val="12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</si>
  <si>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12"/>
        <rFont val="Times New Roman"/>
        <family val="1"/>
      </rPr>
      <t>Реконструкція та ресаврація  інших об’єктів</t>
    </r>
  </si>
  <si>
    <r>
      <t xml:space="preserve">  </t>
    </r>
    <r>
      <rPr>
        <sz val="12"/>
        <rFont val="Times New Roman"/>
        <family val="1"/>
      </rPr>
      <t>Реставрація пам’яток культури, історії та архітектури</t>
    </r>
  </si>
  <si>
    <t>Придбання землі та нематеріальних активів</t>
  </si>
  <si>
    <t>Капітальні трансферти урядам іноземних держав та  міжнародним організаціям</t>
  </si>
  <si>
    <t>усього</t>
  </si>
  <si>
    <t>у тому числі       на       рахунках        в                      установах банків</t>
  </si>
  <si>
    <r>
      <t>Затверджено на звітний період (рік)</t>
    </r>
    <r>
      <rPr>
        <vertAlign val="superscript"/>
        <sz val="12"/>
        <color indexed="8"/>
        <rFont val="Times New Roman"/>
        <family val="1"/>
      </rPr>
      <t>1</t>
    </r>
  </si>
  <si>
    <t>Грошове забезпечення військовослужбовців</t>
  </si>
  <si>
    <t>Оплата енергосервісу</t>
  </si>
  <si>
    <t>Дослідження і розробки, окремі заходи по реалізації державних (регіональних) програм</t>
  </si>
  <si>
    <t>Начальник управління освіти</t>
  </si>
  <si>
    <t>Головний бухгалтер</t>
  </si>
  <si>
    <t>(ініціали, прізвище)</t>
  </si>
  <si>
    <t>Додаток 4</t>
  </si>
  <si>
    <t xml:space="preserve">коштів, звітності фондами загальнообов"язкового </t>
  </si>
  <si>
    <t>державного соціального і пенсійного страхування</t>
  </si>
  <si>
    <t>(пункт 1 розділу ІІ)</t>
  </si>
  <si>
    <t>розпорядниками   та одержувачами   бюджетних</t>
  </si>
  <si>
    <t>до    Порядку   складання    бюджетної     звітності</t>
  </si>
  <si>
    <t xml:space="preserve">Код та назва програмної класифікації видатків та кредитування місцевих бюджетів (код та назва Типової програмної класифікації </t>
  </si>
  <si>
    <t xml:space="preserve">видатків та кредитування місцевих бюджетів/ Тимчасової класифіфкації видатків та кредитування для бюджетів  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</si>
  <si>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______________________________________________________________________________________                                    </t>
    </r>
  </si>
  <si>
    <r>
      <t>Організаційно-правова форма господарювання_</t>
    </r>
    <r>
      <rPr>
        <sz val="12"/>
        <rFont val="Times New Roman"/>
        <family val="1"/>
      </rPr>
      <t>_____</t>
    </r>
    <r>
      <rPr>
        <u val="single"/>
        <sz val="12"/>
        <rFont val="Times New Roman"/>
        <family val="1"/>
      </rPr>
      <t>Орган місцевого самоврядування</t>
    </r>
    <r>
      <rPr>
        <sz val="12"/>
        <rFont val="Times New Roman"/>
        <family val="1"/>
      </rPr>
      <t>_________________________________________________________________________________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</si>
  <si>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</si>
  <si>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______________________________________________________________________________</t>
    </r>
  </si>
  <si>
    <t>Залишок на початок звітного року</t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</si>
  <si>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_1011060  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</si>
  <si>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науки________________</t>
    </r>
    <r>
      <rPr>
        <sz val="12"/>
        <rFont val="Times New Roman"/>
        <family val="1"/>
      </rPr>
      <t>______________________________</t>
    </r>
  </si>
  <si>
    <r>
      <t>Установа _</t>
    </r>
    <r>
      <rPr>
        <sz val="12"/>
        <rFont val="Times New Roman"/>
        <family val="1"/>
      </rPr>
      <t>________</t>
    </r>
    <r>
      <rPr>
        <u val="single"/>
        <sz val="12"/>
        <rFont val="Times New Roman"/>
        <family val="1"/>
      </rPr>
      <t xml:space="preserve"> Управління освіти Міської ради міста Кропивницького</t>
    </r>
    <r>
      <rPr>
        <sz val="12"/>
        <rFont val="Times New Roman"/>
        <family val="1"/>
      </rPr>
      <t>_____________________________________________________________________________________________________</t>
    </r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</si>
  <si>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</t>
    </r>
    <r>
      <rPr>
        <sz val="12"/>
        <rFont val="Times New Roman"/>
        <family val="1"/>
      </rPr>
      <t>________________________________________________________________________________________________________________________________</t>
    </r>
  </si>
  <si>
    <r>
      <t>Періодичність: місячна</t>
    </r>
    <r>
      <rPr>
        <u val="single"/>
        <sz val="10"/>
        <rFont val="Times New Roman"/>
        <family val="1"/>
      </rPr>
      <t xml:space="preserve">,квартальна, </t>
    </r>
    <r>
      <rPr>
        <sz val="10"/>
        <rFont val="Times New Roman"/>
        <family val="1"/>
      </rPr>
      <t>річна.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</si>
  <si>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_____0611010 Надання дошкільної освіти_______________________________________________                                    </t>
    </r>
  </si>
  <si>
    <r>
      <t>Код та назва типової відомчої класифікації видатків та кредитування місцевих бюджетів__</t>
    </r>
    <r>
      <rPr>
        <u val="single"/>
        <sz val="12"/>
        <rFont val="Times New Roman"/>
        <family val="1"/>
      </rPr>
      <t xml:space="preserve"> 06 Орган з питань освіти і науки____________</t>
    </r>
    <r>
      <rPr>
        <sz val="12"/>
        <rFont val="Times New Roman"/>
        <family val="1"/>
      </rPr>
      <t>______________________________</t>
    </r>
  </si>
  <si>
    <r>
      <t>Код та назва програмної класифікації видатків та кредитування державного бюджету_</t>
    </r>
    <r>
      <rPr>
        <sz val="12"/>
        <rFont val="Times New Roman"/>
        <family val="1"/>
      </rPr>
      <t>__________________________________________________________________________</t>
    </r>
  </si>
  <si>
    <r>
      <t>Код та назва відомчої класифікації видатків та кредитування державного бюджету</t>
    </r>
    <r>
      <rPr>
        <sz val="12"/>
        <rFont val="Times New Roman"/>
        <family val="1"/>
      </rPr>
      <t>_____________________________________________________________________________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</si>
  <si>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__0611020 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</si>
  <si>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_0611040  Надання загальної середньої освіти загальноосвiтнiми школами-iнтернатами, загальноосвітніми санаторними школами-інтернатами__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</si>
  <si>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_0611070  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</si>
  <si>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_0611090  Надання позашкільної освіти позашкільними закладами освіти, заходи із позашкільної роботи з дітьми_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</si>
  <si>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_0611150   Методичне забезпечення діяльності навчальних закладів 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</si>
  <si>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_0611161  Забезпечення діяльності інших закладів у сфері освіти____________________________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</si>
  <si>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_0611162  Інші програми та заходи у сфері освіти ________________________________________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</si>
  <si>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_0611110   Підготовка кадрів професійно-технічними закладами та іншими закладами освіти 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</si>
  <si>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_0617363  Виконання інвестиційних проектів в рамках здійснення заходів щодо соціально-економічного розвитку окремих територій__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</si>
  <si>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_0617530  Інші заходи у сфері зв'язку, телекомунікації та інформатики_______________________                                    </t>
    </r>
  </si>
  <si>
    <r>
      <t>місцевого самоврядування, які не застосовують програмно-цільового методу)</t>
    </r>
    <r>
      <rPr>
        <sz val="12"/>
        <rFont val="Times New Roman"/>
        <family val="1"/>
      </rPr>
      <t xml:space="preserve">_0611030 Надання загальної середньої освіти вечiрнiми (змінними) школами (за рахунок освітньої субвенції з державного бюджету) __                                    </t>
    </r>
  </si>
  <si>
    <t>Л.Костенко</t>
  </si>
  <si>
    <t>О.Шевякова</t>
  </si>
  <si>
    <r>
      <t>Територія</t>
    </r>
    <r>
      <rPr>
        <sz val="12"/>
        <rFont val="Times New Roman"/>
        <family val="1"/>
      </rPr>
      <t>_________</t>
    </r>
    <r>
      <rPr>
        <u val="single"/>
        <sz val="12"/>
        <rFont val="Times New Roman"/>
        <family val="1"/>
      </rPr>
      <t>м.Кропивницький, Подільський район</t>
    </r>
    <r>
      <rPr>
        <sz val="12"/>
        <rFont val="Times New Roman"/>
        <family val="1"/>
      </rPr>
      <t>________________________________________________________________________________________________________________________________</t>
    </r>
  </si>
  <si>
    <t>за ІІІ квартал 2018 року</t>
  </si>
  <si>
    <t>"10 " жовтня 2018 року</t>
  </si>
  <si>
    <t>за дев"ять місяців 2018 року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</si>
</sst>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\ &quot;грн.&quot;"/>
    <numFmt numFmtId="186" formatCode="#,##0.00&quot;р.&quot;"/>
    <numFmt numFmtId="187" formatCode="000000"/>
    <numFmt numFmtId="188" formatCode="_-* #,##0.0_р_._-;\-* #,##0.0_р_._-;_-* &quot;-&quot;??_р_._-;_-@_-"/>
    <numFmt numFmtId="189" formatCode="_-* #,##0_р_._-;\-* #,##0_р_._-;_-* &quot;-&quot;??_р_._-;_-@_-"/>
  </numFmts>
  <fonts count="58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vertAlign val="superscript"/>
      <sz val="10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4"/>
      <name val="Arial Cyr"/>
      <family val="0"/>
    </font>
    <font>
      <b/>
      <sz val="14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4"/>
      <name val="Times New Roman"/>
      <family val="1"/>
    </font>
    <font>
      <u val="single"/>
      <sz val="10"/>
      <name val="Times New Roman"/>
      <family val="1"/>
    </font>
    <font>
      <sz val="12"/>
      <color indexed="8"/>
      <name val="Arial"/>
      <family val="2"/>
    </font>
    <font>
      <sz val="11"/>
      <name val="Arial Cyr"/>
      <family val="0"/>
    </font>
    <font>
      <u val="single"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9" fontId="0" fillId="0" borderId="0" applyFont="0" applyFill="0" applyBorder="0" applyAlignment="0" applyProtection="0"/>
    <xf numFmtId="0" fontId="44" fillId="27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8" borderId="6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1" applyNumberFormat="0" applyAlignment="0" applyProtection="0"/>
    <xf numFmtId="0" fontId="53" fillId="0" borderId="7" applyNumberFormat="0" applyFill="0" applyAlignment="0" applyProtection="0"/>
    <xf numFmtId="0" fontId="54" fillId="31" borderId="0" applyNumberFormat="0" applyBorder="0" applyAlignment="0" applyProtection="0"/>
    <xf numFmtId="0" fontId="0" fillId="32" borderId="8" applyNumberFormat="0" applyFont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justify"/>
    </xf>
    <xf numFmtId="0" fontId="10" fillId="0" borderId="0" xfId="0" applyFont="1" applyAlignment="1">
      <alignment/>
    </xf>
    <xf numFmtId="0" fontId="1" fillId="0" borderId="0" xfId="0" applyFont="1" applyAlignment="1">
      <alignment horizontal="center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2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wrapText="1"/>
    </xf>
    <xf numFmtId="171" fontId="12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171" fontId="12" fillId="0" borderId="10" xfId="0" applyNumberFormat="1" applyFont="1" applyBorder="1" applyAlignment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7" fillId="0" borderId="10" xfId="0" applyFont="1" applyBorder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13" fillId="0" borderId="1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justify" vertical="top" wrapText="1"/>
    </xf>
    <xf numFmtId="49" fontId="14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vertical="top" wrapText="1"/>
    </xf>
    <xf numFmtId="0" fontId="14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171" fontId="8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justify" wrapText="1"/>
    </xf>
    <xf numFmtId="0" fontId="1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171" fontId="1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15" fillId="0" borderId="10" xfId="0" applyFont="1" applyBorder="1" applyAlignment="1">
      <alignment wrapText="1"/>
    </xf>
    <xf numFmtId="0" fontId="13" fillId="0" borderId="10" xfId="0" applyFont="1" applyBorder="1" applyAlignment="1">
      <alignment horizontal="justify" wrapText="1"/>
    </xf>
    <xf numFmtId="0" fontId="12" fillId="0" borderId="10" xfId="0" applyFont="1" applyFill="1" applyBorder="1" applyAlignment="1">
      <alignment horizontal="center" wrapText="1"/>
    </xf>
    <xf numFmtId="0" fontId="12" fillId="0" borderId="11" xfId="0" applyFont="1" applyBorder="1" applyAlignment="1">
      <alignment wrapText="1"/>
    </xf>
    <xf numFmtId="171" fontId="12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9" fillId="0" borderId="12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9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9" fillId="0" borderId="1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9"/>
  <sheetViews>
    <sheetView tabSelected="1" view="pageBreakPreview" zoomScale="75" zoomScaleSheetLayoutView="75" zoomScalePageLayoutView="0" workbookViewId="0" topLeftCell="A1">
      <selection activeCell="Q35" sqref="Q35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9.875" style="0" customWidth="1"/>
    <col min="11" max="11" width="12.875" style="0" customWidth="1"/>
    <col min="12" max="12" width="16.625" style="0" hidden="1" customWidth="1"/>
    <col min="13" max="13" width="15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112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113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116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78" t="s">
        <v>110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M29">D31+D67</f>
        <v>42215066.779999994</v>
      </c>
      <c r="E29" s="24">
        <f>E95</f>
        <v>28903851.78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24869638.3</v>
      </c>
      <c r="J29" s="24">
        <f t="shared" si="0"/>
        <v>19402713.799999997</v>
      </c>
      <c r="K29" s="24">
        <f t="shared" si="0"/>
        <v>0</v>
      </c>
      <c r="L29" s="24">
        <f t="shared" si="0"/>
        <v>597420.6799999999</v>
      </c>
      <c r="M29" s="24">
        <f t="shared" si="0"/>
        <v>5466924.5</v>
      </c>
      <c r="N29" s="24">
        <f>N31+N67</f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5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42215066.779999994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24869638.3</v>
      </c>
      <c r="J67" s="27">
        <f t="shared" si="9"/>
        <v>19402713.799999997</v>
      </c>
      <c r="K67" s="27">
        <f t="shared" si="9"/>
        <v>0</v>
      </c>
      <c r="L67" s="27">
        <f t="shared" si="9"/>
        <v>597420.6799999999</v>
      </c>
      <c r="M67" s="27">
        <f t="shared" si="9"/>
        <v>5466924.5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42215066.779999994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24869638.3</v>
      </c>
      <c r="J68" s="61">
        <f t="shared" si="10"/>
        <v>19402713.799999997</v>
      </c>
      <c r="K68" s="61">
        <f t="shared" si="10"/>
        <v>0</v>
      </c>
      <c r="L68" s="61">
        <f t="shared" si="10"/>
        <v>597420.6799999999</v>
      </c>
      <c r="M68" s="61">
        <f t="shared" si="10"/>
        <v>5466924.5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f>'0611010'!D69+'0611020'!D69+'0611030'!D69+'0611040'!D69+'070303'!D69+'0611070'!D69+'0611090'!D69+'0611110'!D69+'0611150'!D69+'1611161'!D69+'0611162'!D69+'0617363'!D69+'0617530'!D69</f>
        <v>8644458.26</v>
      </c>
      <c r="E69" s="24">
        <f>'0611010'!E69+'0611020'!E69+'0611040'!E69+'070303'!E69+'0611070'!E69+'0611090'!E69+'0611150'!E69+'1611161'!E69+'0611162'!E69+'0617530'!E69</f>
        <v>0</v>
      </c>
      <c r="F69" s="24">
        <f>'0611010'!F69+'0611020'!F69+'0611040'!F69+'070303'!F69+'0611070'!F69+'0611090'!F69+'0611150'!F69+'1611161'!F69+'0611162'!F69+'0617530'!F69</f>
        <v>0</v>
      </c>
      <c r="G69" s="24">
        <f>'0611010'!G69+'0611020'!G69+'0611040'!G69+'070303'!G69+'0611070'!G69+'0611090'!G69+'0611150'!G69+'1611161'!G69+'0611162'!G69+'0617530'!G69</f>
        <v>0</v>
      </c>
      <c r="H69" s="24">
        <f>'0611010'!H69+'0611020'!H69+'0611040'!H69+'070303'!H69+'0611070'!H69+'0611090'!H69+'0611150'!H69+'1611161'!H69+'0611162'!H69+'0617530'!H69</f>
        <v>0</v>
      </c>
      <c r="I69" s="46">
        <f>'0611010'!I69+'0611020'!I69+'0611030'!I69+'0611040'!I69+'070303'!I69+'0611070'!I69+'0611090'!I69+'0611110'!I69+'0611150'!I69+'1611161'!I69+'0611162'!I69+'0617363'!I69+'0617530'!I69</f>
        <v>6875218.96</v>
      </c>
      <c r="J69" s="46">
        <f>'0611010'!J69+'0611020'!J69+'0611030'!J69+'0611040'!J69+'070303'!J69+'0611070'!J69+'0611090'!J69+'0611110'!J69+'0611150'!J69+'1611161'!J69+'0611162'!J69+'0617363'!J69+'0617530'!J69</f>
        <v>4968722.82</v>
      </c>
      <c r="K69" s="46">
        <f>'0611010'!K69+'0611020'!K69+'0611040'!K69+'070303'!K69+'0611070'!K69+'0611090'!K69+'0611150'!K69+'1611161'!K69+'0611162'!K69+'0617530'!K69</f>
        <v>0</v>
      </c>
      <c r="L69" s="46">
        <f>'0611010'!L69+'0611020'!L69+'0611040'!L69+'070303'!L69+'0611070'!L69+'0611090'!L69+'0611150'!L69+'1611161'!L69+'0611162'!L69+'0617530'!L69</f>
        <v>0</v>
      </c>
      <c r="M69" s="46">
        <f>'0611010'!M69+'0611020'!M69+'0611030'!M69+'0611040'!M69+'070303'!M69+'0611070'!M69+'0611090'!M69+'0611110'!M69+'0611150'!M69+'1611161'!M69+'0611162'!M69+'0617363'!M69+'0617530'!M69</f>
        <v>1906496.14</v>
      </c>
      <c r="N69" s="24">
        <f>'0611010'!N69+'0611020'!N69+'0611040'!N69+'070303'!N69+'0611070'!N69+'0611090'!N69+'0611150'!N69+'1611161'!N69+'0611162'!N69+'0617530'!N69</f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33570608.519999996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17994419.34</v>
      </c>
      <c r="J73" s="53">
        <f>J74+J75</f>
        <v>14433990.979999999</v>
      </c>
      <c r="K73" s="53"/>
      <c r="L73" s="53">
        <f>L74+L75</f>
        <v>597420.6799999999</v>
      </c>
      <c r="M73" s="53">
        <f>M75</f>
        <v>3560428.3600000003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f>'0611010'!D75+'0611020'!D75+'0611030'!D75+'0611040'!D75+'070303'!D75+'0611070'!D75+'0611090'!D75+'0611110'!D75+'0611150'!D75+'1611161'!D75+'0611162'!D75+'0617363'!D75+'0617530'!D75</f>
        <v>33570608.519999996</v>
      </c>
      <c r="E75" s="24">
        <f>'0611010'!E75+'0611020'!E75+'0611040'!E75+'070303'!E75+'0611070'!E75+'0611090'!E75+'0611150'!E75+'1611161'!E75+'0611162'!E75+'0617530'!E75</f>
        <v>0</v>
      </c>
      <c r="F75" s="24">
        <f>'0611010'!F75+'0611020'!F75+'0611040'!F75+'070303'!F75+'0611070'!F75+'0611090'!F75+'0611150'!F75+'1611161'!F75+'0611162'!F75+'0617530'!F75</f>
        <v>0</v>
      </c>
      <c r="G75" s="24">
        <f>'0611010'!G75+'0611020'!G75+'0611040'!G75+'070303'!G75+'0611070'!G75+'0611090'!G75+'0611150'!G75+'1611161'!G75+'0611162'!G75+'0617530'!G75</f>
        <v>0</v>
      </c>
      <c r="H75" s="24">
        <f>'0611010'!H75+'0611020'!H75+'0611040'!H75+'070303'!H75+'0611070'!H75+'0611090'!H75+'0611150'!H75+'1611161'!H75+'0611162'!H75+'0617530'!H75</f>
        <v>0</v>
      </c>
      <c r="I75" s="46">
        <f>'0611010'!I75+'0611020'!I75+'0611030'!I75+'0611040'!I75+'070303'!I75+'0611070'!I75+'0611090'!I75+'0611110'!I75+'0611150'!I75+'1611161'!I75+'0611162'!I75+'0617363'!I75+'0617530'!I75</f>
        <v>17994419.34</v>
      </c>
      <c r="J75" s="46">
        <f>'0611010'!J75+'0611020'!J75+'0611030'!J75+'0611040'!J75+'070303'!J75+'0611070'!J75+'0611090'!J75+'0611110'!J75+'0611150'!J75+'1611161'!J75+'0611162'!J75+'0617363'!J75+'0617530'!J75</f>
        <v>14433990.979999999</v>
      </c>
      <c r="K75" s="46">
        <f>'0611010'!K75+'0611020'!K75+'0611040'!K75+'070303'!K75+'0611070'!K75+'0611090'!K75+'0611150'!K75+'1611161'!K75+'0611162'!K75+'0617530'!K75</f>
        <v>0</v>
      </c>
      <c r="L75" s="46">
        <f>'0611010'!L75+'0611020'!L75+'0611040'!L75+'070303'!L75+'0611070'!L75+'0611090'!L75+'0611150'!L75+'1611161'!L75+'0611162'!L75+'0617530'!L75</f>
        <v>597420.6799999999</v>
      </c>
      <c r="M75" s="46">
        <f>'0611010'!M75+'0611020'!M75+'0611030'!M75+'0611040'!M75+'070303'!M75+'0611070'!M75+'0611090'!M75+'0611110'!M75+'0611150'!M75+'1611161'!M75+'0611162'!M75+'0617363'!M75+'0617530'!M75</f>
        <v>3560428.3600000003</v>
      </c>
      <c r="N75" s="24">
        <f>'0611010'!N75+'0611020'!N75+'0611040'!N75+'070303'!N75+'0611070'!N75+'0611090'!N75+'0611150'!N75+'1611161'!N75+'0611162'!N75+'0617530'!N75</f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5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0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19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19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f>'0611010'!E95+'0611020'!E95+'0611030'!E95+'0611040'!E95+'070303'!E95+'0611070'!E95+'0611090'!E95+'0611110'!E95+'0611150'!E95+'1611161'!E95+'0611162'!E95+'0617363'!E95+'0617530'!E95</f>
        <v>28903851.78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9:N9"/>
    <mergeCell ref="K2:N2"/>
    <mergeCell ref="K3:N3"/>
    <mergeCell ref="K4:N4"/>
    <mergeCell ref="K5:N5"/>
    <mergeCell ref="A8:N8"/>
    <mergeCell ref="M25:N25"/>
    <mergeCell ref="D25:D27"/>
    <mergeCell ref="I25:I27"/>
    <mergeCell ref="G26:G27"/>
    <mergeCell ref="M26:M27"/>
    <mergeCell ref="N26:N27"/>
    <mergeCell ref="J26:J27"/>
    <mergeCell ref="K26:K27"/>
    <mergeCell ref="F108:G108"/>
    <mergeCell ref="I108:J108"/>
    <mergeCell ref="A25:A27"/>
    <mergeCell ref="C25:C27"/>
    <mergeCell ref="B107:D107"/>
    <mergeCell ref="I107:J107"/>
    <mergeCell ref="I102:J102"/>
    <mergeCell ref="F25:G25"/>
    <mergeCell ref="F26:F27"/>
    <mergeCell ref="J25:K25"/>
    <mergeCell ref="A10:N10"/>
    <mergeCell ref="B25:B27"/>
    <mergeCell ref="E25:E27"/>
    <mergeCell ref="F103:G103"/>
    <mergeCell ref="I103:J103"/>
    <mergeCell ref="L25:L27"/>
    <mergeCell ref="H25:H27"/>
    <mergeCell ref="A20:J20"/>
    <mergeCell ref="F11:G11"/>
    <mergeCell ref="B102:D102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78" t="s">
        <v>128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0</v>
      </c>
      <c r="E69" s="24">
        <v>0</v>
      </c>
      <c r="F69" s="24">
        <v>0</v>
      </c>
      <c r="G69" s="24">
        <v>0</v>
      </c>
      <c r="H69" s="24">
        <v>0</v>
      </c>
      <c r="I69" s="46">
        <v>0</v>
      </c>
      <c r="J69" s="46">
        <v>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78" t="s">
        <v>129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215000</v>
      </c>
      <c r="E29" s="24">
        <f>E95</f>
        <v>215000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215000</v>
      </c>
      <c r="J29" s="24">
        <f t="shared" si="0"/>
        <v>148125.39</v>
      </c>
      <c r="K29" s="24">
        <f t="shared" si="0"/>
        <v>0</v>
      </c>
      <c r="L29" s="24">
        <f t="shared" si="0"/>
        <v>0</v>
      </c>
      <c r="M29" s="24">
        <f t="shared" si="0"/>
        <v>66874.60999999999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0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215000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215000</v>
      </c>
      <c r="J67" s="27">
        <f t="shared" si="9"/>
        <v>148125.39</v>
      </c>
      <c r="K67" s="27">
        <f t="shared" si="9"/>
        <v>0</v>
      </c>
      <c r="L67" s="27">
        <f t="shared" si="9"/>
        <v>0</v>
      </c>
      <c r="M67" s="27">
        <f t="shared" si="9"/>
        <v>66874.60999999999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215000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215000</v>
      </c>
      <c r="J68" s="61">
        <f t="shared" si="10"/>
        <v>148125.39</v>
      </c>
      <c r="K68" s="61">
        <f t="shared" si="10"/>
        <v>0</v>
      </c>
      <c r="L68" s="61">
        <f t="shared" si="10"/>
        <v>0</v>
      </c>
      <c r="M68" s="61">
        <f t="shared" si="10"/>
        <v>66874.60999999999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215000</v>
      </c>
      <c r="E69" s="24">
        <v>0</v>
      </c>
      <c r="F69" s="24">
        <v>0</v>
      </c>
      <c r="G69" s="24">
        <v>0</v>
      </c>
      <c r="H69" s="24">
        <v>0</v>
      </c>
      <c r="I69" s="46">
        <v>215000</v>
      </c>
      <c r="J69" s="46">
        <v>148125.39</v>
      </c>
      <c r="K69" s="24">
        <v>0</v>
      </c>
      <c r="L69" s="46">
        <v>0</v>
      </c>
      <c r="M69" s="46">
        <f>I69-J69</f>
        <v>66874.60999999999</v>
      </c>
      <c r="N69" s="24">
        <v>0</v>
      </c>
    </row>
    <row r="70" spans="1:14" ht="20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6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6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6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215000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20:J20"/>
    <mergeCell ref="A10:N1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90" zoomScaleSheetLayoutView="90" zoomScalePageLayoutView="0" workbookViewId="0" topLeftCell="A6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78" t="s">
        <v>130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1615200</v>
      </c>
      <c r="E29" s="24">
        <f>E95</f>
        <v>1615200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1604672.71</v>
      </c>
      <c r="J29" s="24">
        <f t="shared" si="0"/>
        <v>1594145.61</v>
      </c>
      <c r="K29" s="24">
        <f t="shared" si="0"/>
        <v>0</v>
      </c>
      <c r="L29" s="24">
        <f t="shared" si="0"/>
        <v>0</v>
      </c>
      <c r="M29" s="24">
        <f t="shared" si="0"/>
        <v>10527.09999999986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2.2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.7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3.7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1615200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1604672.71</v>
      </c>
      <c r="J67" s="27">
        <f t="shared" si="9"/>
        <v>1594145.61</v>
      </c>
      <c r="K67" s="27">
        <f t="shared" si="9"/>
        <v>0</v>
      </c>
      <c r="L67" s="27">
        <f t="shared" si="9"/>
        <v>0</v>
      </c>
      <c r="M67" s="27">
        <f t="shared" si="9"/>
        <v>10527.09999999986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1615200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1604672.71</v>
      </c>
      <c r="J68" s="61">
        <f t="shared" si="10"/>
        <v>1594145.61</v>
      </c>
      <c r="K68" s="61">
        <f t="shared" si="10"/>
        <v>0</v>
      </c>
      <c r="L68" s="61">
        <f t="shared" si="10"/>
        <v>0</v>
      </c>
      <c r="M68" s="61">
        <f t="shared" si="10"/>
        <v>10527.09999999986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1615200</v>
      </c>
      <c r="E69" s="24">
        <v>0</v>
      </c>
      <c r="F69" s="24">
        <v>0</v>
      </c>
      <c r="G69" s="24">
        <v>0</v>
      </c>
      <c r="H69" s="24">
        <v>0</v>
      </c>
      <c r="I69" s="46">
        <v>1604672.71</v>
      </c>
      <c r="J69" s="46">
        <v>1594145.61</v>
      </c>
      <c r="K69" s="24">
        <v>0</v>
      </c>
      <c r="L69" s="24">
        <v>0</v>
      </c>
      <c r="M69" s="46">
        <f>I69-J69</f>
        <v>10527.09999999986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9.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4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1615200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A20:J20"/>
    <mergeCell ref="F11:G11"/>
    <mergeCell ref="A10:N1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6.00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78" t="s">
        <v>132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11347978.78</v>
      </c>
      <c r="E29" s="24">
        <f>E95</f>
        <v>5975238.78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5732396.38</v>
      </c>
      <c r="J29" s="24">
        <f t="shared" si="0"/>
        <v>1473922.59</v>
      </c>
      <c r="K29" s="24">
        <f t="shared" si="0"/>
        <v>0</v>
      </c>
      <c r="L29" s="24">
        <f t="shared" si="0"/>
        <v>0</v>
      </c>
      <c r="M29" s="24">
        <f t="shared" si="0"/>
        <v>4258473.79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11347978.78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5732396.38</v>
      </c>
      <c r="J67" s="27">
        <f t="shared" si="9"/>
        <v>1473922.59</v>
      </c>
      <c r="K67" s="27">
        <f t="shared" si="9"/>
        <v>0</v>
      </c>
      <c r="L67" s="27">
        <f t="shared" si="9"/>
        <v>0</v>
      </c>
      <c r="M67" s="27">
        <f t="shared" si="9"/>
        <v>4258473.79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11347978.78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5732396.38</v>
      </c>
      <c r="J68" s="61">
        <f t="shared" si="10"/>
        <v>1473922.59</v>
      </c>
      <c r="K68" s="61">
        <f t="shared" si="10"/>
        <v>0</v>
      </c>
      <c r="L68" s="61">
        <f t="shared" si="10"/>
        <v>0</v>
      </c>
      <c r="M68" s="61">
        <f t="shared" si="10"/>
        <v>4258473.79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1799878.78</v>
      </c>
      <c r="E69" s="24">
        <v>0</v>
      </c>
      <c r="F69" s="24">
        <v>0</v>
      </c>
      <c r="G69" s="24">
        <v>0</v>
      </c>
      <c r="H69" s="24">
        <v>0</v>
      </c>
      <c r="I69" s="46">
        <v>1172378.78</v>
      </c>
      <c r="J69" s="46">
        <v>368977</v>
      </c>
      <c r="K69" s="46">
        <v>0</v>
      </c>
      <c r="L69" s="46">
        <v>0</v>
      </c>
      <c r="M69" s="46">
        <f>I69-J69</f>
        <v>803401.78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9548100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4560017.6</v>
      </c>
      <c r="J73" s="53">
        <f>J74+J75</f>
        <v>1104945.59</v>
      </c>
      <c r="K73" s="53"/>
      <c r="L73" s="53">
        <f>L74+L75</f>
        <v>0</v>
      </c>
      <c r="M73" s="53">
        <f>M75</f>
        <v>3455072.01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9548100</v>
      </c>
      <c r="E75" s="24">
        <v>0</v>
      </c>
      <c r="F75" s="24">
        <v>0</v>
      </c>
      <c r="G75" s="24">
        <v>0</v>
      </c>
      <c r="H75" s="24">
        <v>0</v>
      </c>
      <c r="I75" s="46">
        <v>4560017.6</v>
      </c>
      <c r="J75" s="46">
        <v>1104945.59</v>
      </c>
      <c r="K75" s="24">
        <v>0</v>
      </c>
      <c r="L75" s="24">
        <v>0</v>
      </c>
      <c r="M75" s="46">
        <f>I75-J75</f>
        <v>3455072.01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5975238.78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08:G108"/>
    <mergeCell ref="I103:J103"/>
    <mergeCell ref="I108:J108"/>
    <mergeCell ref="B102:D102"/>
    <mergeCell ref="B107:D107"/>
    <mergeCell ref="I102:J102"/>
    <mergeCell ref="I107:J107"/>
    <mergeCell ref="F103:G103"/>
    <mergeCell ref="H25:H27"/>
    <mergeCell ref="F11:G11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6:N6"/>
    <mergeCell ref="K7:N7"/>
    <mergeCell ref="A10:N10"/>
    <mergeCell ref="A20:J20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90" zoomScaleSheetLayoutView="90" zoomScalePageLayoutView="0" workbookViewId="0" topLeftCell="A1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20.25" customHeight="1">
      <c r="A20" s="78" t="s">
        <v>133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9"/>
      <c r="F21" s="19"/>
      <c r="G21" s="19"/>
      <c r="H21" s="19"/>
      <c r="I21" s="19"/>
      <c r="J21" s="19"/>
      <c r="K21" s="19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80000</v>
      </c>
      <c r="E29" s="24">
        <f>E95</f>
        <v>80000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33954.82</v>
      </c>
      <c r="J29" s="24">
        <f t="shared" si="0"/>
        <v>33954.82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6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36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0.75" customHeight="1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15.75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22.5" customHeight="1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5.75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31.5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5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33954.82</v>
      </c>
      <c r="J67" s="27">
        <f t="shared" si="9"/>
        <v>33954.82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33954.82</v>
      </c>
      <c r="J68" s="61">
        <f t="shared" si="10"/>
        <v>33954.82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33954.82</v>
      </c>
      <c r="J69" s="46">
        <v>33954.82</v>
      </c>
      <c r="K69" s="46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13</v>
      </c>
      <c r="N80" s="59">
        <v>14</v>
      </c>
    </row>
    <row r="81" spans="1:14" ht="33" customHeight="1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7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3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10:N10"/>
    <mergeCell ref="A20:J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3:J103"/>
    <mergeCell ref="I108:J108"/>
    <mergeCell ref="B102:D102"/>
    <mergeCell ref="B107:D107"/>
    <mergeCell ref="I102:J102"/>
    <mergeCell ref="I107:J107"/>
    <mergeCell ref="F103:G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0" man="1"/>
    <brk id="79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20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8.75" customHeight="1">
      <c r="A20" s="78" t="s">
        <v>120</v>
      </c>
      <c r="B20" s="79"/>
      <c r="C20" s="79"/>
      <c r="D20" s="79"/>
      <c r="E20" s="79"/>
      <c r="F20" s="79"/>
      <c r="G20" s="79"/>
      <c r="H20" s="79"/>
      <c r="I20" s="79"/>
      <c r="J20" s="79"/>
      <c r="K20" s="63"/>
      <c r="L20" s="14"/>
      <c r="M20" s="14"/>
      <c r="N20" s="16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4458300</v>
      </c>
      <c r="E29" s="24">
        <f>E95</f>
        <v>3662785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2343035.16</v>
      </c>
      <c r="J29" s="24">
        <f t="shared" si="0"/>
        <v>2237784.7800000003</v>
      </c>
      <c r="K29" s="24">
        <f t="shared" si="0"/>
        <v>0</v>
      </c>
      <c r="L29" s="24">
        <f t="shared" si="0"/>
        <v>427820.17</v>
      </c>
      <c r="M29" s="24">
        <f t="shared" si="0"/>
        <v>105250.37999999989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3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4458300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2343035.16</v>
      </c>
      <c r="J67" s="27">
        <f t="shared" si="9"/>
        <v>2237784.7800000003</v>
      </c>
      <c r="K67" s="27">
        <f t="shared" si="9"/>
        <v>0</v>
      </c>
      <c r="L67" s="27">
        <f t="shared" si="9"/>
        <v>427820.17</v>
      </c>
      <c r="M67" s="27">
        <f t="shared" si="9"/>
        <v>105250.37999999989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4458300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2343035.16</v>
      </c>
      <c r="J68" s="61">
        <f t="shared" si="10"/>
        <v>2237784.7800000003</v>
      </c>
      <c r="K68" s="61">
        <f t="shared" si="10"/>
        <v>0</v>
      </c>
      <c r="L68" s="61">
        <f t="shared" si="10"/>
        <v>427820.17</v>
      </c>
      <c r="M68" s="61">
        <f t="shared" si="10"/>
        <v>105250.37999999989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1113300</v>
      </c>
      <c r="E69" s="24">
        <v>0</v>
      </c>
      <c r="F69" s="24">
        <v>0</v>
      </c>
      <c r="G69" s="24">
        <v>0</v>
      </c>
      <c r="H69" s="24">
        <v>0</v>
      </c>
      <c r="I69" s="46">
        <v>403575</v>
      </c>
      <c r="J69" s="46">
        <v>403575</v>
      </c>
      <c r="K69" s="24">
        <v>0</v>
      </c>
      <c r="L69" s="46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3345000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1939460.16</v>
      </c>
      <c r="J73" s="53">
        <f>J74+J75</f>
        <v>1834209.78</v>
      </c>
      <c r="K73" s="53"/>
      <c r="L73" s="53">
        <f>L74+L75</f>
        <v>427820.17</v>
      </c>
      <c r="M73" s="53">
        <f>M75</f>
        <v>105250.37999999989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3345000</v>
      </c>
      <c r="E75" s="24">
        <v>0</v>
      </c>
      <c r="F75" s="24">
        <v>0</v>
      </c>
      <c r="G75" s="24">
        <v>0</v>
      </c>
      <c r="H75" s="24">
        <v>0</v>
      </c>
      <c r="I75" s="46">
        <v>1939460.16</v>
      </c>
      <c r="J75" s="46">
        <v>1834209.78</v>
      </c>
      <c r="K75" s="24">
        <v>0</v>
      </c>
      <c r="L75" s="46">
        <v>427820.17</v>
      </c>
      <c r="M75" s="46">
        <f>I75-J75</f>
        <v>105250.37999999989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9.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1.5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18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1.5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6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3662785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20:J20"/>
    <mergeCell ref="M26:M27"/>
    <mergeCell ref="N26:N27"/>
    <mergeCell ref="F11:G11"/>
    <mergeCell ref="F25:G25"/>
    <mergeCell ref="F26:F27"/>
    <mergeCell ref="J25:K25"/>
    <mergeCell ref="J26:J27"/>
    <mergeCell ref="A8:N8"/>
    <mergeCell ref="A10:N10"/>
    <mergeCell ref="B25:B27"/>
    <mergeCell ref="A9:N9"/>
    <mergeCell ref="A25:A27"/>
    <mergeCell ref="C25:C27"/>
    <mergeCell ref="K26:K27"/>
    <mergeCell ref="I25:I27"/>
    <mergeCell ref="M25:N25"/>
    <mergeCell ref="L25:L27"/>
    <mergeCell ref="K2:N2"/>
    <mergeCell ref="K3:N3"/>
    <mergeCell ref="K4:N4"/>
    <mergeCell ref="K5:N5"/>
    <mergeCell ref="B107:D107"/>
    <mergeCell ref="I107:J107"/>
    <mergeCell ref="G26:G27"/>
    <mergeCell ref="E25:E27"/>
    <mergeCell ref="B102:D102"/>
    <mergeCell ref="I102:J102"/>
    <mergeCell ref="D25:D27"/>
    <mergeCell ref="H25:H27"/>
    <mergeCell ref="F108:G108"/>
    <mergeCell ref="I108:J108"/>
    <mergeCell ref="F103:G103"/>
    <mergeCell ref="I103:J103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A13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6.75390625" style="0" customWidth="1"/>
    <col min="11" max="11" width="12.875" style="0" customWidth="1"/>
    <col min="12" max="12" width="16.625" style="0" hidden="1" customWidth="1"/>
    <col min="13" max="13" width="16.2539062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2.25" customHeight="1">
      <c r="A20" s="78" t="s">
        <v>124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23075720</v>
      </c>
      <c r="E29" s="24">
        <f>E95</f>
        <v>15932760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14008954.74</v>
      </c>
      <c r="J29" s="24">
        <f t="shared" si="0"/>
        <v>12994455.48</v>
      </c>
      <c r="K29" s="24">
        <f t="shared" si="0"/>
        <v>0</v>
      </c>
      <c r="L29" s="24">
        <f t="shared" si="0"/>
        <v>169600.51</v>
      </c>
      <c r="M29" s="24">
        <f t="shared" si="0"/>
        <v>1014499.2600000007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23075720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14008954.74</v>
      </c>
      <c r="J67" s="27">
        <f t="shared" si="9"/>
        <v>12994455.48</v>
      </c>
      <c r="K67" s="27">
        <f t="shared" si="9"/>
        <v>0</v>
      </c>
      <c r="L67" s="27">
        <f t="shared" si="9"/>
        <v>169600.51</v>
      </c>
      <c r="M67" s="27">
        <f t="shared" si="9"/>
        <v>1014499.2600000007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23075720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14008954.74</v>
      </c>
      <c r="J68" s="61">
        <f t="shared" si="10"/>
        <v>12994455.48</v>
      </c>
      <c r="K68" s="61">
        <f t="shared" si="10"/>
        <v>0</v>
      </c>
      <c r="L68" s="61">
        <f>L69+L73</f>
        <v>169600.51</v>
      </c>
      <c r="M68" s="61">
        <f t="shared" si="10"/>
        <v>1014499.2600000007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3298211.48</v>
      </c>
      <c r="E69" s="24">
        <v>0</v>
      </c>
      <c r="F69" s="24">
        <v>0</v>
      </c>
      <c r="G69" s="24">
        <v>0</v>
      </c>
      <c r="H69" s="24">
        <v>0</v>
      </c>
      <c r="I69" s="46">
        <f>1358093.34+1000000+787186.42</f>
        <v>3145279.76</v>
      </c>
      <c r="J69" s="46">
        <f>1357164.92+773721.55</f>
        <v>2130886.4699999997</v>
      </c>
      <c r="K69" s="24">
        <v>0</v>
      </c>
      <c r="L69" s="46">
        <v>0</v>
      </c>
      <c r="M69" s="46">
        <f>I69-J69</f>
        <v>1014393.29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19777508.52</v>
      </c>
      <c r="E73" s="53"/>
      <c r="F73" s="53">
        <f>F74+F75</f>
        <v>0</v>
      </c>
      <c r="G73" s="53"/>
      <c r="H73" s="53">
        <f>H74+H75</f>
        <v>0</v>
      </c>
      <c r="I73" s="53">
        <f>I74+I75</f>
        <v>10863674.98</v>
      </c>
      <c r="J73" s="53">
        <f>J74+J75</f>
        <v>10863569.01</v>
      </c>
      <c r="K73" s="53"/>
      <c r="L73" s="53">
        <f>L74+L75</f>
        <v>169600.51</v>
      </c>
      <c r="M73" s="53">
        <f>M75</f>
        <v>105.97000000067055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19777508.52</v>
      </c>
      <c r="E75" s="24">
        <v>0</v>
      </c>
      <c r="F75" s="24">
        <v>0</v>
      </c>
      <c r="G75" s="24">
        <v>0</v>
      </c>
      <c r="H75" s="24">
        <v>0</v>
      </c>
      <c r="I75" s="46">
        <f>10863674.98</f>
        <v>10863674.98</v>
      </c>
      <c r="J75" s="46">
        <f>10863569.01</f>
        <v>10863569.01</v>
      </c>
      <c r="K75" s="24">
        <v>0</v>
      </c>
      <c r="L75" s="46">
        <v>169600.51</v>
      </c>
      <c r="M75" s="46">
        <f>I75-J75</f>
        <v>105.97000000067055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2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15932760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10:N10"/>
    <mergeCell ref="A20:N20"/>
    <mergeCell ref="A9:N9"/>
    <mergeCell ref="A8:N8"/>
    <mergeCell ref="F11:G11"/>
    <mergeCell ref="A25:A27"/>
    <mergeCell ref="C25:C27"/>
    <mergeCell ref="G26:G27"/>
    <mergeCell ref="E25:E27"/>
    <mergeCell ref="F25:G25"/>
    <mergeCell ref="F26:F27"/>
    <mergeCell ref="B25:B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J25:K25"/>
    <mergeCell ref="J26:J27"/>
    <mergeCell ref="K26:K27"/>
    <mergeCell ref="I25:I27"/>
    <mergeCell ref="B102:D102"/>
    <mergeCell ref="I102:J102"/>
    <mergeCell ref="F103:G103"/>
    <mergeCell ref="I103:J103"/>
    <mergeCell ref="B107:D107"/>
    <mergeCell ref="I107:J107"/>
    <mergeCell ref="F108:G108"/>
    <mergeCell ref="I108:J108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90" zoomScaleSheetLayoutView="90" zoomScalePageLayoutView="0" workbookViewId="0" topLeftCell="A12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6.5" customHeight="1">
      <c r="A20" s="78" t="s">
        <v>134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20000</v>
      </c>
      <c r="E29" s="24">
        <f>E95</f>
        <v>20000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16977.41</v>
      </c>
      <c r="J29" s="24">
        <f t="shared" si="0"/>
        <v>16977.41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20000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16977.41</v>
      </c>
      <c r="J67" s="27">
        <f t="shared" si="9"/>
        <v>16977.41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20000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16977.41</v>
      </c>
      <c r="J68" s="61">
        <f t="shared" si="10"/>
        <v>16977.41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20000</v>
      </c>
      <c r="E69" s="24">
        <v>0</v>
      </c>
      <c r="F69" s="24">
        <v>0</v>
      </c>
      <c r="G69" s="24">
        <v>0</v>
      </c>
      <c r="H69" s="24">
        <v>0</v>
      </c>
      <c r="I69" s="46">
        <v>16977.41</v>
      </c>
      <c r="J69" s="46">
        <v>16977.41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20000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B25:B27"/>
    <mergeCell ref="A9:N9"/>
    <mergeCell ref="A25:A27"/>
    <mergeCell ref="C25:C27"/>
    <mergeCell ref="G26:G27"/>
    <mergeCell ref="E25:E27"/>
    <mergeCell ref="M25:N25"/>
    <mergeCell ref="F26:F27"/>
    <mergeCell ref="K2:N2"/>
    <mergeCell ref="K3:N3"/>
    <mergeCell ref="K4:N4"/>
    <mergeCell ref="K5:N5"/>
    <mergeCell ref="J25:K25"/>
    <mergeCell ref="J26:J27"/>
    <mergeCell ref="K26:K27"/>
    <mergeCell ref="A8:N8"/>
    <mergeCell ref="K6:N6"/>
    <mergeCell ref="A10:N10"/>
    <mergeCell ref="I25:I27"/>
    <mergeCell ref="A20:N20"/>
    <mergeCell ref="H25:H27"/>
    <mergeCell ref="K7:N7"/>
    <mergeCell ref="F11:G11"/>
    <mergeCell ref="F25:G25"/>
    <mergeCell ref="D25:D27"/>
    <mergeCell ref="M26:M27"/>
    <mergeCell ref="N26:N27"/>
    <mergeCell ref="L25:L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B22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78" t="s">
        <v>125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7.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66400</v>
      </c>
      <c r="E29" s="24">
        <f>E95</f>
        <v>66400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66400</v>
      </c>
      <c r="J29" s="24">
        <f t="shared" si="0"/>
        <v>66400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7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M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/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2.2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6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66400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66400</v>
      </c>
      <c r="J67" s="27">
        <f t="shared" si="9"/>
        <v>66400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66400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66400</v>
      </c>
      <c r="J68" s="61">
        <f t="shared" si="10"/>
        <v>66400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66400</v>
      </c>
      <c r="E69" s="24">
        <v>0</v>
      </c>
      <c r="F69" s="24">
        <v>0</v>
      </c>
      <c r="G69" s="24">
        <v>0</v>
      </c>
      <c r="H69" s="24">
        <v>0</v>
      </c>
      <c r="I69" s="46">
        <f>30000+36400</f>
        <v>66400</v>
      </c>
      <c r="J69" s="46">
        <f>30000+36400</f>
        <v>66400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5.7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5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5.2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5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66400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7:N7"/>
    <mergeCell ref="F11:G11"/>
    <mergeCell ref="F25:G25"/>
    <mergeCell ref="D25:D27"/>
    <mergeCell ref="M26:M27"/>
    <mergeCell ref="N26:N27"/>
    <mergeCell ref="L25:L27"/>
    <mergeCell ref="A8:N8"/>
    <mergeCell ref="K26:K27"/>
    <mergeCell ref="I25:I27"/>
    <mergeCell ref="K2:N2"/>
    <mergeCell ref="K3:N3"/>
    <mergeCell ref="K4:N4"/>
    <mergeCell ref="K5:N5"/>
    <mergeCell ref="K6:N6"/>
    <mergeCell ref="A10:N10"/>
    <mergeCell ref="A20:N20"/>
    <mergeCell ref="H25:H27"/>
    <mergeCell ref="B25:B27"/>
    <mergeCell ref="A9:N9"/>
    <mergeCell ref="A25:A27"/>
    <mergeCell ref="C25:C27"/>
    <mergeCell ref="G26:G27"/>
    <mergeCell ref="E25:E27"/>
    <mergeCell ref="M25:N25"/>
    <mergeCell ref="F26:F27"/>
    <mergeCell ref="J25:K25"/>
    <mergeCell ref="J26:J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0"/>
  <sheetViews>
    <sheetView view="pageBreakPreview" zoomScale="75" zoomScaleSheetLayoutView="75" zoomScalePageLayoutView="0" workbookViewId="0" topLeftCell="A18">
      <selection activeCell="A112" sqref="A112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138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118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" customHeight="1">
      <c r="A20" s="78" t="s">
        <v>115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0</v>
      </c>
      <c r="E29" s="24">
        <f>E95</f>
        <v>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0</v>
      </c>
      <c r="J29" s="24">
        <f t="shared" si="0"/>
        <v>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1.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1.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0</v>
      </c>
      <c r="J67" s="27">
        <f t="shared" si="9"/>
        <v>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0</v>
      </c>
      <c r="J68" s="61">
        <f t="shared" si="10"/>
        <v>0</v>
      </c>
      <c r="K68" s="61">
        <f t="shared" si="10"/>
        <v>0</v>
      </c>
      <c r="L68" s="61">
        <f t="shared" si="10"/>
        <v>0</v>
      </c>
      <c r="M68" s="46">
        <f>I68-J68</f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24">
        <v>0</v>
      </c>
      <c r="E69" s="24">
        <v>0</v>
      </c>
      <c r="F69" s="24">
        <v>0</v>
      </c>
      <c r="G69" s="24">
        <v>0</v>
      </c>
      <c r="H69" s="24">
        <v>0</v>
      </c>
      <c r="I69" s="24">
        <v>0</v>
      </c>
      <c r="J69" s="24">
        <v>0</v>
      </c>
      <c r="K69" s="24">
        <v>0</v>
      </c>
      <c r="L69" s="24">
        <v>0</v>
      </c>
      <c r="M69" s="24"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53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24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46">
        <v>0</v>
      </c>
      <c r="J74" s="24">
        <v>0</v>
      </c>
      <c r="K74" s="24">
        <v>0</v>
      </c>
      <c r="L74" s="24">
        <v>0</v>
      </c>
      <c r="M74" s="46">
        <f>I74-J74</f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0</v>
      </c>
      <c r="E75" s="24">
        <v>0</v>
      </c>
      <c r="F75" s="24">
        <v>0</v>
      </c>
      <c r="G75" s="24">
        <v>0</v>
      </c>
      <c r="H75" s="24">
        <v>0</v>
      </c>
      <c r="I75" s="46">
        <v>0</v>
      </c>
      <c r="J75" s="46">
        <v>0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7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.7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.7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1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ht="12.75">
      <c r="K119" s="62"/>
    </row>
    <row r="120" spans="1:10" ht="12.75">
      <c r="A120" s="20"/>
      <c r="B120" s="62"/>
      <c r="C120" s="62"/>
      <c r="D120" s="62"/>
      <c r="E120" s="62"/>
      <c r="F120" s="62"/>
      <c r="G120" s="62"/>
      <c r="H120" s="62"/>
      <c r="I120" s="62"/>
      <c r="J120" s="62"/>
    </row>
  </sheetData>
  <sheetProtection/>
  <mergeCells count="36">
    <mergeCell ref="K6:N6"/>
    <mergeCell ref="K7:N7"/>
    <mergeCell ref="A10:N10"/>
    <mergeCell ref="A20:N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SheetLayoutView="100" zoomScalePageLayoutView="0" workbookViewId="0" topLeftCell="B19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33.75" customHeight="1">
      <c r="A20" s="78" t="s">
        <v>126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856468</v>
      </c>
      <c r="E29" s="24">
        <f>E95</f>
        <v>856468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527545.86</v>
      </c>
      <c r="J29" s="24">
        <f t="shared" si="0"/>
        <v>516246.5</v>
      </c>
      <c r="K29" s="24">
        <f t="shared" si="0"/>
        <v>0</v>
      </c>
      <c r="L29" s="24">
        <f t="shared" si="0"/>
        <v>0</v>
      </c>
      <c r="M29" s="24">
        <f t="shared" si="0"/>
        <v>11299.36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0.7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8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18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21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856468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527545.86</v>
      </c>
      <c r="J67" s="27">
        <f t="shared" si="9"/>
        <v>516246.5</v>
      </c>
      <c r="K67" s="27">
        <f t="shared" si="9"/>
        <v>0</v>
      </c>
      <c r="L67" s="27">
        <f t="shared" si="9"/>
        <v>0</v>
      </c>
      <c r="M67" s="27">
        <f t="shared" si="9"/>
        <v>11299.36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856468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527545.86</v>
      </c>
      <c r="J68" s="61">
        <f t="shared" si="10"/>
        <v>516246.5</v>
      </c>
      <c r="K68" s="61">
        <f t="shared" si="10"/>
        <v>0</v>
      </c>
      <c r="L68" s="61">
        <f t="shared" si="10"/>
        <v>0</v>
      </c>
      <c r="M68" s="61">
        <f t="shared" si="10"/>
        <v>11299.36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256468</v>
      </c>
      <c r="E69" s="24">
        <v>0</v>
      </c>
      <c r="F69" s="24">
        <v>0</v>
      </c>
      <c r="G69" s="24">
        <v>0</v>
      </c>
      <c r="H69" s="24">
        <v>0</v>
      </c>
      <c r="I69" s="46">
        <v>103035.66</v>
      </c>
      <c r="J69" s="46">
        <v>91736.3</v>
      </c>
      <c r="K69" s="46">
        <v>0</v>
      </c>
      <c r="L69" s="46">
        <v>0</v>
      </c>
      <c r="M69" s="46">
        <f>I69-J69</f>
        <v>11299.36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600000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424510.2</v>
      </c>
      <c r="J73" s="53">
        <f>J74+J75</f>
        <v>424510.2</v>
      </c>
      <c r="K73" s="53"/>
      <c r="L73" s="53">
        <f>L74+L75</f>
        <v>0</v>
      </c>
      <c r="M73" s="53">
        <f>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600000</v>
      </c>
      <c r="E75" s="24">
        <v>0</v>
      </c>
      <c r="F75" s="24">
        <v>0</v>
      </c>
      <c r="G75" s="24">
        <v>0</v>
      </c>
      <c r="H75" s="24">
        <v>0</v>
      </c>
      <c r="I75" s="46">
        <v>424510.2</v>
      </c>
      <c r="J75" s="46">
        <v>424510.2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5.2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33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47.25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16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2.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856468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F11:G11"/>
    <mergeCell ref="A10:N10"/>
    <mergeCell ref="A20:N20"/>
    <mergeCell ref="N26:N27"/>
    <mergeCell ref="L25:L27"/>
    <mergeCell ref="H25:H27"/>
    <mergeCell ref="F25:G25"/>
    <mergeCell ref="F26:F27"/>
    <mergeCell ref="J25:K25"/>
    <mergeCell ref="J26:J27"/>
    <mergeCell ref="K26:K27"/>
    <mergeCell ref="I25:I27"/>
    <mergeCell ref="K2:N2"/>
    <mergeCell ref="K3:N3"/>
    <mergeCell ref="K4:N4"/>
    <mergeCell ref="K5:N5"/>
    <mergeCell ref="K6:N6"/>
    <mergeCell ref="K7:N7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5.75">
      <c r="A20" s="78" t="s">
        <v>127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 aca="true" t="shared" si="0" ref="D29:N29">D31+D67</f>
        <v>400000</v>
      </c>
      <c r="E29" s="24">
        <f>E95</f>
        <v>400000</v>
      </c>
      <c r="F29" s="24">
        <f t="shared" si="0"/>
        <v>0</v>
      </c>
      <c r="G29" s="24">
        <f t="shared" si="0"/>
        <v>0</v>
      </c>
      <c r="H29" s="24">
        <f t="shared" si="0"/>
        <v>0</v>
      </c>
      <c r="I29" s="24">
        <f t="shared" si="0"/>
        <v>240711.22</v>
      </c>
      <c r="J29" s="24">
        <f t="shared" si="0"/>
        <v>240711.22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3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4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.75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2.25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18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400000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240711.22</v>
      </c>
      <c r="J67" s="27">
        <f t="shared" si="9"/>
        <v>240711.22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400000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240711.22</v>
      </c>
      <c r="J68" s="61">
        <f t="shared" si="10"/>
        <v>240711.22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100000</v>
      </c>
      <c r="E69" s="24">
        <v>0</v>
      </c>
      <c r="F69" s="24">
        <v>0</v>
      </c>
      <c r="G69" s="24">
        <v>0</v>
      </c>
      <c r="H69" s="24">
        <v>0</v>
      </c>
      <c r="I69" s="46">
        <v>33954.82</v>
      </c>
      <c r="J69" s="46">
        <v>33954.82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300000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206756.4</v>
      </c>
      <c r="J73" s="53">
        <f>J74+J75</f>
        <v>206756.4</v>
      </c>
      <c r="K73" s="53"/>
      <c r="L73" s="53">
        <f>L74+L75</f>
        <v>0</v>
      </c>
      <c r="M73" s="53">
        <f>M74+M75</f>
        <v>0</v>
      </c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46">
        <v>300000</v>
      </c>
      <c r="E75" s="24">
        <v>0</v>
      </c>
      <c r="F75" s="24">
        <v>0</v>
      </c>
      <c r="G75" s="24">
        <v>0</v>
      </c>
      <c r="H75" s="24">
        <v>0</v>
      </c>
      <c r="I75" s="46">
        <v>206756.4</v>
      </c>
      <c r="J75" s="46">
        <v>206756.4</v>
      </c>
      <c r="K75" s="24">
        <v>0</v>
      </c>
      <c r="L75" s="46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20.2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3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1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38.2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4.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24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400000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K6:N6"/>
    <mergeCell ref="K7:N7"/>
    <mergeCell ref="A10:N10"/>
    <mergeCell ref="A20:N20"/>
    <mergeCell ref="B25:B27"/>
    <mergeCell ref="A9:N9"/>
    <mergeCell ref="A8:N8"/>
    <mergeCell ref="A25:A27"/>
    <mergeCell ref="C25:C27"/>
    <mergeCell ref="G26:G27"/>
    <mergeCell ref="E25:E27"/>
    <mergeCell ref="M25:N25"/>
    <mergeCell ref="D25:D27"/>
    <mergeCell ref="M26:M27"/>
    <mergeCell ref="K2:N2"/>
    <mergeCell ref="K3:N3"/>
    <mergeCell ref="K4:N4"/>
    <mergeCell ref="K5:N5"/>
    <mergeCell ref="N26:N27"/>
    <mergeCell ref="L25:L27"/>
    <mergeCell ref="H25:H27"/>
    <mergeCell ref="F11:G11"/>
    <mergeCell ref="F25:G25"/>
    <mergeCell ref="F26:F27"/>
    <mergeCell ref="J25:K25"/>
    <mergeCell ref="J26:J27"/>
    <mergeCell ref="K26:K27"/>
    <mergeCell ref="I25:I27"/>
    <mergeCell ref="F108:G108"/>
    <mergeCell ref="I108:J108"/>
    <mergeCell ref="B102:D102"/>
    <mergeCell ref="I102:J102"/>
    <mergeCell ref="F103:G103"/>
    <mergeCell ref="I103:J103"/>
    <mergeCell ref="B107:D107"/>
    <mergeCell ref="I107:J10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60" r:id="rId1"/>
  <rowBreaks count="2" manualBreakCount="2">
    <brk id="43" max="13" man="1"/>
    <brk id="79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view="pageBreakPreview" zoomScale="75" zoomScaleSheetLayoutView="75" zoomScalePageLayoutView="0" workbookViewId="0" topLeftCell="A10">
      <selection activeCell="F11" sqref="F11:G11"/>
    </sheetView>
  </sheetViews>
  <sheetFormatPr defaultColWidth="9.00390625" defaultRowHeight="12.75"/>
  <cols>
    <col min="1" max="1" width="41.375" style="0" customWidth="1"/>
    <col min="3" max="3" width="8.375" style="0" customWidth="1"/>
    <col min="4" max="4" width="19.375" style="0" customWidth="1"/>
    <col min="5" max="5" width="17.875" style="0" customWidth="1"/>
    <col min="6" max="6" width="18.00390625" style="0" customWidth="1"/>
    <col min="7" max="7" width="13.00390625" style="0" customWidth="1"/>
    <col min="8" max="8" width="13.375" style="0" customWidth="1"/>
    <col min="9" max="9" width="20.00390625" style="0" customWidth="1"/>
    <col min="10" max="10" width="15.375" style="0" customWidth="1"/>
    <col min="11" max="11" width="12.875" style="0" customWidth="1"/>
    <col min="12" max="12" width="16.625" style="0" hidden="1" customWidth="1"/>
    <col min="13" max="13" width="13.875" style="0" customWidth="1"/>
    <col min="14" max="14" width="15.125" style="0" customWidth="1"/>
  </cols>
  <sheetData>
    <row r="1" spans="1:3" ht="12.75">
      <c r="A1" s="1"/>
      <c r="B1" s="1"/>
      <c r="C1" s="1"/>
    </row>
    <row r="2" spans="1:14" ht="15">
      <c r="A2" s="1"/>
      <c r="B2" s="1"/>
      <c r="C2" s="1"/>
      <c r="J2" s="68"/>
      <c r="K2" s="85" t="s">
        <v>102</v>
      </c>
      <c r="L2" s="85"/>
      <c r="M2" s="85"/>
      <c r="N2" s="85"/>
    </row>
    <row r="3" spans="1:14" ht="15">
      <c r="A3" s="1"/>
      <c r="B3" s="1"/>
      <c r="C3" s="1"/>
      <c r="J3" s="68"/>
      <c r="K3" s="85" t="s">
        <v>107</v>
      </c>
      <c r="L3" s="85"/>
      <c r="M3" s="85"/>
      <c r="N3" s="85"/>
    </row>
    <row r="4" spans="1:14" ht="15">
      <c r="A4" s="1"/>
      <c r="B4" s="1"/>
      <c r="C4" s="1"/>
      <c r="J4" s="68"/>
      <c r="K4" s="85" t="s">
        <v>106</v>
      </c>
      <c r="L4" s="85"/>
      <c r="M4" s="85"/>
      <c r="N4" s="85"/>
    </row>
    <row r="5" spans="1:14" ht="15">
      <c r="A5" s="2"/>
      <c r="J5" s="68"/>
      <c r="K5" s="85" t="s">
        <v>103</v>
      </c>
      <c r="L5" s="85"/>
      <c r="M5" s="85"/>
      <c r="N5" s="85"/>
    </row>
    <row r="6" spans="1:14" ht="15">
      <c r="A6" s="2"/>
      <c r="J6" s="68"/>
      <c r="K6" s="85" t="s">
        <v>104</v>
      </c>
      <c r="L6" s="85"/>
      <c r="M6" s="85"/>
      <c r="N6" s="85"/>
    </row>
    <row r="7" spans="1:14" ht="15">
      <c r="A7" s="2"/>
      <c r="J7" s="67"/>
      <c r="K7" s="85" t="s">
        <v>105</v>
      </c>
      <c r="L7" s="85"/>
      <c r="M7" s="85"/>
      <c r="N7" s="85"/>
    </row>
    <row r="8" spans="1:14" ht="18">
      <c r="A8" s="87" t="s">
        <v>41</v>
      </c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</row>
    <row r="9" spans="1:14" ht="18.75">
      <c r="A9" s="86" t="s">
        <v>63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</row>
    <row r="10" spans="1:14" ht="12.7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</row>
    <row r="11" spans="1:14" ht="15.75">
      <c r="A11" s="4"/>
      <c r="B11" s="4"/>
      <c r="C11" s="13"/>
      <c r="D11" s="13"/>
      <c r="E11" s="13"/>
      <c r="F11" s="80" t="s">
        <v>140</v>
      </c>
      <c r="G11" s="80"/>
      <c r="H11" s="13"/>
      <c r="I11" s="13"/>
      <c r="J11" s="4"/>
      <c r="K11" s="4"/>
      <c r="L11" s="4"/>
      <c r="M11" s="64"/>
      <c r="N11" s="11" t="s">
        <v>42</v>
      </c>
    </row>
    <row r="12" spans="1:14" ht="21" customHeight="1">
      <c r="A12" s="13" t="s">
        <v>117</v>
      </c>
      <c r="B12" s="14"/>
      <c r="C12" s="14"/>
      <c r="D12" s="14"/>
      <c r="E12" s="14"/>
      <c r="F12" s="14"/>
      <c r="G12" s="14"/>
      <c r="H12" s="14"/>
      <c r="I12" s="14"/>
      <c r="J12" s="14"/>
      <c r="K12" s="14" t="s">
        <v>43</v>
      </c>
      <c r="L12" s="14"/>
      <c r="M12" s="65"/>
      <c r="N12" s="15" t="s">
        <v>45</v>
      </c>
    </row>
    <row r="13" spans="1:14" ht="21.75" customHeight="1">
      <c r="A13" s="13" t="s">
        <v>137</v>
      </c>
      <c r="B13" s="14"/>
      <c r="C13" s="14"/>
      <c r="D13" s="14"/>
      <c r="E13" s="14"/>
      <c r="F13" s="14"/>
      <c r="G13" s="14"/>
      <c r="H13" s="14"/>
      <c r="I13" s="14"/>
      <c r="J13" s="19"/>
      <c r="K13" s="14" t="s">
        <v>44</v>
      </c>
      <c r="L13" s="14"/>
      <c r="M13" s="65"/>
      <c r="N13" s="15" t="s">
        <v>46</v>
      </c>
    </row>
    <row r="14" spans="1:14" ht="19.5" customHeight="1">
      <c r="A14" s="13" t="s">
        <v>111</v>
      </c>
      <c r="B14" s="14"/>
      <c r="C14" s="14"/>
      <c r="D14" s="14"/>
      <c r="E14" s="14"/>
      <c r="F14" s="14"/>
      <c r="G14" s="14"/>
      <c r="H14" s="14"/>
      <c r="I14" s="14"/>
      <c r="J14" s="14"/>
      <c r="K14" s="14" t="s">
        <v>47</v>
      </c>
      <c r="L14" s="14"/>
      <c r="M14" s="65"/>
      <c r="N14" s="15" t="s">
        <v>48</v>
      </c>
    </row>
    <row r="15" spans="1:14" ht="17.25" customHeight="1">
      <c r="A15" s="13" t="s">
        <v>123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6"/>
    </row>
    <row r="16" spans="1:14" ht="18" customHeight="1">
      <c r="A16" s="13" t="s">
        <v>122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6"/>
    </row>
    <row r="17" spans="1:14" ht="15.75">
      <c r="A17" s="13" t="s">
        <v>121</v>
      </c>
      <c r="B17" s="14"/>
      <c r="C17" s="14"/>
      <c r="D17" s="14"/>
      <c r="E17" s="14"/>
      <c r="F17" s="19"/>
      <c r="G17" s="19"/>
      <c r="H17" s="19"/>
      <c r="I17" s="19"/>
      <c r="J17" s="14"/>
      <c r="K17" s="14"/>
      <c r="L17" s="14"/>
      <c r="M17" s="14"/>
      <c r="N17" s="16"/>
    </row>
    <row r="18" spans="1:14" ht="15.75">
      <c r="A18" s="13" t="s">
        <v>108</v>
      </c>
      <c r="B18" s="14"/>
      <c r="C18" s="14"/>
      <c r="D18" s="14"/>
      <c r="E18" s="14"/>
      <c r="F18" s="19"/>
      <c r="G18" s="19"/>
      <c r="H18" s="19"/>
      <c r="I18" s="19"/>
      <c r="J18" s="14"/>
      <c r="K18" s="14"/>
      <c r="L18" s="14"/>
      <c r="M18" s="14"/>
      <c r="N18" s="16"/>
    </row>
    <row r="19" spans="1:14" ht="15.75">
      <c r="A19" s="13" t="s">
        <v>109</v>
      </c>
      <c r="B19" s="14"/>
      <c r="C19" s="14"/>
      <c r="D19" s="14"/>
      <c r="E19" s="14"/>
      <c r="F19" s="19"/>
      <c r="G19" s="19"/>
      <c r="H19" s="19"/>
      <c r="I19" s="19"/>
      <c r="J19" s="14"/>
      <c r="K19" s="14"/>
      <c r="L19" s="14"/>
      <c r="M19" s="14"/>
      <c r="N19" s="16"/>
    </row>
    <row r="20" spans="1:14" ht="19.5" customHeight="1">
      <c r="A20" s="78" t="s">
        <v>131</v>
      </c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  <c r="N20" s="78"/>
    </row>
    <row r="21" spans="1:14" ht="15.7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6"/>
    </row>
    <row r="22" spans="1:14" ht="12.75">
      <c r="A22" s="4" t="s">
        <v>119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</row>
    <row r="23" spans="1:14" ht="12.75">
      <c r="A23" s="4" t="s">
        <v>49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</row>
    <row r="24" spans="1:14" ht="12.7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8"/>
    </row>
    <row r="25" spans="1:14" ht="32.25" customHeight="1">
      <c r="A25" s="82" t="s">
        <v>0</v>
      </c>
      <c r="B25" s="70" t="s">
        <v>65</v>
      </c>
      <c r="C25" s="77" t="s">
        <v>66</v>
      </c>
      <c r="D25" s="70" t="s">
        <v>67</v>
      </c>
      <c r="E25" s="73" t="s">
        <v>95</v>
      </c>
      <c r="F25" s="77" t="s">
        <v>114</v>
      </c>
      <c r="G25" s="77"/>
      <c r="H25" s="77" t="s">
        <v>1</v>
      </c>
      <c r="I25" s="77" t="s">
        <v>2</v>
      </c>
      <c r="J25" s="77" t="s">
        <v>68</v>
      </c>
      <c r="K25" s="77"/>
      <c r="L25" s="77" t="s">
        <v>69</v>
      </c>
      <c r="M25" s="77" t="s">
        <v>3</v>
      </c>
      <c r="N25" s="77"/>
    </row>
    <row r="26" spans="1:14" ht="15" customHeight="1">
      <c r="A26" s="82"/>
      <c r="B26" s="71"/>
      <c r="C26" s="77"/>
      <c r="D26" s="71"/>
      <c r="E26" s="74"/>
      <c r="F26" s="70" t="s">
        <v>93</v>
      </c>
      <c r="G26" s="70" t="s">
        <v>94</v>
      </c>
      <c r="H26" s="77"/>
      <c r="I26" s="77"/>
      <c r="J26" s="70" t="s">
        <v>93</v>
      </c>
      <c r="K26" s="70" t="s">
        <v>94</v>
      </c>
      <c r="L26" s="77"/>
      <c r="M26" s="70" t="s">
        <v>93</v>
      </c>
      <c r="N26" s="70" t="s">
        <v>94</v>
      </c>
    </row>
    <row r="27" spans="1:14" ht="82.5" customHeight="1">
      <c r="A27" s="82"/>
      <c r="B27" s="72"/>
      <c r="C27" s="77"/>
      <c r="D27" s="72"/>
      <c r="E27" s="75"/>
      <c r="F27" s="72"/>
      <c r="G27" s="72"/>
      <c r="H27" s="77"/>
      <c r="I27" s="77"/>
      <c r="J27" s="72"/>
      <c r="K27" s="72"/>
      <c r="L27" s="77"/>
      <c r="M27" s="72"/>
      <c r="N27" s="72"/>
    </row>
    <row r="28" spans="1:14" ht="21" customHeight="1">
      <c r="A28" s="21">
        <v>1</v>
      </c>
      <c r="B28" s="21">
        <v>2</v>
      </c>
      <c r="C28" s="21">
        <v>3</v>
      </c>
      <c r="D28" s="21">
        <v>4</v>
      </c>
      <c r="E28" s="21">
        <v>5</v>
      </c>
      <c r="F28" s="21">
        <v>6</v>
      </c>
      <c r="G28" s="21">
        <v>7</v>
      </c>
      <c r="H28" s="21">
        <v>8</v>
      </c>
      <c r="I28" s="21">
        <v>9</v>
      </c>
      <c r="J28" s="21">
        <v>10</v>
      </c>
      <c r="K28" s="21">
        <v>11</v>
      </c>
      <c r="L28" s="21">
        <v>12</v>
      </c>
      <c r="M28" s="21">
        <v>12</v>
      </c>
      <c r="N28" s="59">
        <v>13</v>
      </c>
    </row>
    <row r="29" spans="1:14" ht="19.5" customHeight="1">
      <c r="A29" s="22" t="s">
        <v>64</v>
      </c>
      <c r="B29" s="21" t="s">
        <v>4</v>
      </c>
      <c r="C29" s="23" t="s">
        <v>50</v>
      </c>
      <c r="D29" s="24">
        <f>D31+D67</f>
        <v>80000</v>
      </c>
      <c r="E29" s="24">
        <f>E95</f>
        <v>80000</v>
      </c>
      <c r="F29" s="24">
        <f aca="true" t="shared" si="0" ref="F29:N29">F31+F67</f>
        <v>0</v>
      </c>
      <c r="G29" s="24">
        <f t="shared" si="0"/>
        <v>0</v>
      </c>
      <c r="H29" s="24">
        <f t="shared" si="0"/>
        <v>0</v>
      </c>
      <c r="I29" s="24">
        <f t="shared" si="0"/>
        <v>79990</v>
      </c>
      <c r="J29" s="24">
        <f t="shared" si="0"/>
        <v>79990</v>
      </c>
      <c r="K29" s="24">
        <f t="shared" si="0"/>
        <v>0</v>
      </c>
      <c r="L29" s="24">
        <f t="shared" si="0"/>
        <v>0</v>
      </c>
      <c r="M29" s="24">
        <f t="shared" si="0"/>
        <v>0</v>
      </c>
      <c r="N29" s="24">
        <f t="shared" si="0"/>
        <v>0</v>
      </c>
    </row>
    <row r="30" spans="1:14" ht="15.75">
      <c r="A30" s="25" t="s">
        <v>5</v>
      </c>
      <c r="B30" s="26"/>
      <c r="C30" s="26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</row>
    <row r="31" spans="1:14" ht="17.25" customHeight="1">
      <c r="A31" s="26" t="s">
        <v>6</v>
      </c>
      <c r="B31" s="26">
        <v>2000</v>
      </c>
      <c r="C31" s="28" t="s">
        <v>51</v>
      </c>
      <c r="D31" s="24">
        <f aca="true" t="shared" si="1" ref="D31:N31">D32+D37+D55+D58+D62+D66</f>
        <v>0</v>
      </c>
      <c r="E31" s="24">
        <f t="shared" si="1"/>
        <v>0</v>
      </c>
      <c r="F31" s="24">
        <f t="shared" si="1"/>
        <v>0</v>
      </c>
      <c r="G31" s="24">
        <f t="shared" si="1"/>
        <v>0</v>
      </c>
      <c r="H31" s="24">
        <f t="shared" si="1"/>
        <v>0</v>
      </c>
      <c r="I31" s="24">
        <f t="shared" si="1"/>
        <v>0</v>
      </c>
      <c r="J31" s="24">
        <f t="shared" si="1"/>
        <v>0</v>
      </c>
      <c r="K31" s="24">
        <f t="shared" si="1"/>
        <v>0</v>
      </c>
      <c r="L31" s="24">
        <f t="shared" si="1"/>
        <v>0</v>
      </c>
      <c r="M31" s="24">
        <f t="shared" si="1"/>
        <v>0</v>
      </c>
      <c r="N31" s="24">
        <f t="shared" si="1"/>
        <v>0</v>
      </c>
    </row>
    <row r="32" spans="1:14" ht="30.75" customHeight="1">
      <c r="A32" s="30" t="s">
        <v>70</v>
      </c>
      <c r="B32" s="26">
        <v>2100</v>
      </c>
      <c r="C32" s="28" t="s">
        <v>52</v>
      </c>
      <c r="D32" s="24">
        <f aca="true" t="shared" si="2" ref="D32:N32">D33+D36</f>
        <v>0</v>
      </c>
      <c r="E32" s="24">
        <f t="shared" si="2"/>
        <v>0</v>
      </c>
      <c r="F32" s="24">
        <f t="shared" si="2"/>
        <v>0</v>
      </c>
      <c r="G32" s="24">
        <f t="shared" si="2"/>
        <v>0</v>
      </c>
      <c r="H32" s="24">
        <f t="shared" si="2"/>
        <v>0</v>
      </c>
      <c r="I32" s="24">
        <f t="shared" si="2"/>
        <v>0</v>
      </c>
      <c r="J32" s="24">
        <f t="shared" si="2"/>
        <v>0</v>
      </c>
      <c r="K32" s="24">
        <f t="shared" si="2"/>
        <v>0</v>
      </c>
      <c r="L32" s="24">
        <f t="shared" si="2"/>
        <v>0</v>
      </c>
      <c r="M32" s="24">
        <f t="shared" si="2"/>
        <v>0</v>
      </c>
      <c r="N32" s="24">
        <f t="shared" si="2"/>
        <v>0</v>
      </c>
    </row>
    <row r="33" spans="1:14" ht="15.75" customHeight="1">
      <c r="A33" s="31" t="s">
        <v>71</v>
      </c>
      <c r="B33" s="26">
        <v>2110</v>
      </c>
      <c r="C33" s="28" t="s">
        <v>53</v>
      </c>
      <c r="D33" s="24">
        <v>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</row>
    <row r="34" spans="1:14" ht="16.5" customHeight="1">
      <c r="A34" s="32" t="s">
        <v>7</v>
      </c>
      <c r="B34" s="25">
        <v>2111</v>
      </c>
      <c r="C34" s="33" t="s">
        <v>54</v>
      </c>
      <c r="D34" s="24">
        <v>0</v>
      </c>
      <c r="E34" s="24">
        <v>0</v>
      </c>
      <c r="F34" s="24">
        <v>0</v>
      </c>
      <c r="G34" s="24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</row>
    <row r="35" spans="1:14" ht="32.25" customHeight="1">
      <c r="A35" s="32" t="s">
        <v>96</v>
      </c>
      <c r="B35" s="25">
        <v>2112</v>
      </c>
      <c r="C35" s="33" t="s">
        <v>55</v>
      </c>
      <c r="D35" s="24">
        <v>0</v>
      </c>
      <c r="E35" s="24">
        <v>0</v>
      </c>
      <c r="F35" s="24">
        <v>0</v>
      </c>
      <c r="G35" s="24">
        <v>0</v>
      </c>
      <c r="H35" s="24">
        <v>0</v>
      </c>
      <c r="I35" s="24">
        <v>0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</row>
    <row r="36" spans="1:14" ht="17.25" customHeight="1">
      <c r="A36" s="34" t="s">
        <v>72</v>
      </c>
      <c r="B36" s="26">
        <v>2120</v>
      </c>
      <c r="C36" s="28" t="s">
        <v>56</v>
      </c>
      <c r="D36" s="24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4">
        <v>0</v>
      </c>
      <c r="K36" s="24">
        <v>0</v>
      </c>
      <c r="L36" s="24">
        <v>0</v>
      </c>
      <c r="M36" s="24">
        <v>0</v>
      </c>
      <c r="N36" s="24">
        <v>0</v>
      </c>
    </row>
    <row r="37" spans="1:14" ht="15.75" customHeight="1">
      <c r="A37" s="35" t="s">
        <v>73</v>
      </c>
      <c r="B37" s="26">
        <v>2200</v>
      </c>
      <c r="C37" s="36" t="s">
        <v>57</v>
      </c>
      <c r="D37" s="24">
        <f aca="true" t="shared" si="3" ref="D37:N37">D38+D39+D40+D41+D42+D43+D45+D52</f>
        <v>0</v>
      </c>
      <c r="E37" s="24">
        <f t="shared" si="3"/>
        <v>0</v>
      </c>
      <c r="F37" s="24">
        <f t="shared" si="3"/>
        <v>0</v>
      </c>
      <c r="G37" s="24">
        <f t="shared" si="3"/>
        <v>0</v>
      </c>
      <c r="H37" s="24">
        <f t="shared" si="3"/>
        <v>0</v>
      </c>
      <c r="I37" s="24">
        <f t="shared" si="3"/>
        <v>0</v>
      </c>
      <c r="J37" s="24">
        <f t="shared" si="3"/>
        <v>0</v>
      </c>
      <c r="K37" s="24">
        <f t="shared" si="3"/>
        <v>0</v>
      </c>
      <c r="L37" s="24">
        <f t="shared" si="3"/>
        <v>0</v>
      </c>
      <c r="M37" s="24">
        <f t="shared" si="3"/>
        <v>0</v>
      </c>
      <c r="N37" s="24">
        <f t="shared" si="3"/>
        <v>0</v>
      </c>
    </row>
    <row r="38" spans="1:14" ht="18.75" customHeight="1">
      <c r="A38" s="32" t="s">
        <v>74</v>
      </c>
      <c r="B38" s="37">
        <v>2210</v>
      </c>
      <c r="C38" s="38" t="s">
        <v>58</v>
      </c>
      <c r="D38" s="24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</row>
    <row r="39" spans="1:14" ht="18.75" customHeight="1">
      <c r="A39" s="32" t="s">
        <v>8</v>
      </c>
      <c r="B39" s="25">
        <v>2220</v>
      </c>
      <c r="C39" s="37">
        <v>100</v>
      </c>
      <c r="D39" s="24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4">
        <v>0</v>
      </c>
      <c r="K39" s="24">
        <v>0</v>
      </c>
      <c r="L39" s="24">
        <v>0</v>
      </c>
      <c r="M39" s="24">
        <v>0</v>
      </c>
      <c r="N39" s="24">
        <v>0</v>
      </c>
    </row>
    <row r="40" spans="1:14" ht="15.75">
      <c r="A40" s="32" t="s">
        <v>9</v>
      </c>
      <c r="B40" s="25">
        <v>2230</v>
      </c>
      <c r="C40" s="37">
        <v>110</v>
      </c>
      <c r="D40" s="24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</row>
    <row r="41" spans="1:14" ht="23.25" customHeight="1">
      <c r="A41" s="39" t="s">
        <v>60</v>
      </c>
      <c r="B41" s="25">
        <v>2240</v>
      </c>
      <c r="C41" s="37">
        <v>120</v>
      </c>
      <c r="D41" s="24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4">
        <v>0</v>
      </c>
      <c r="K41" s="24">
        <v>0</v>
      </c>
      <c r="L41" s="24">
        <v>0</v>
      </c>
      <c r="M41" s="24">
        <v>0</v>
      </c>
      <c r="N41" s="24">
        <v>0</v>
      </c>
    </row>
    <row r="42" spans="1:14" ht="18.75" customHeight="1">
      <c r="A42" s="31" t="s">
        <v>10</v>
      </c>
      <c r="B42" s="40">
        <v>2250</v>
      </c>
      <c r="C42" s="40">
        <v>130</v>
      </c>
      <c r="D42" s="24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4">
        <v>0</v>
      </c>
      <c r="K42" s="24">
        <v>0</v>
      </c>
      <c r="L42" s="24">
        <v>0</v>
      </c>
      <c r="M42" s="24">
        <v>0</v>
      </c>
      <c r="N42" s="24">
        <v>0</v>
      </c>
    </row>
    <row r="43" spans="1:14" ht="31.5" customHeight="1">
      <c r="A43" s="31" t="s">
        <v>75</v>
      </c>
      <c r="B43" s="40">
        <v>2260</v>
      </c>
      <c r="C43" s="40">
        <v>140</v>
      </c>
      <c r="D43" s="24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4">
        <v>0</v>
      </c>
      <c r="K43" s="24">
        <v>0</v>
      </c>
      <c r="L43" s="24">
        <v>0</v>
      </c>
      <c r="M43" s="24">
        <v>0</v>
      </c>
      <c r="N43" s="24">
        <v>0</v>
      </c>
    </row>
    <row r="44" spans="1:14" ht="17.25" customHeight="1">
      <c r="A44" s="21">
        <v>1</v>
      </c>
      <c r="B44" s="21">
        <v>2</v>
      </c>
      <c r="C44" s="21">
        <v>3</v>
      </c>
      <c r="D44" s="21">
        <v>4</v>
      </c>
      <c r="E44" s="21">
        <v>5</v>
      </c>
      <c r="F44" s="21">
        <v>6</v>
      </c>
      <c r="G44" s="21">
        <v>7</v>
      </c>
      <c r="H44" s="21">
        <v>8</v>
      </c>
      <c r="I44" s="21">
        <v>9</v>
      </c>
      <c r="J44" s="21">
        <v>10</v>
      </c>
      <c r="K44" s="21">
        <v>11</v>
      </c>
      <c r="L44" s="21">
        <v>12</v>
      </c>
      <c r="M44" s="21">
        <v>12</v>
      </c>
      <c r="N44" s="59">
        <v>13</v>
      </c>
    </row>
    <row r="45" spans="1:14" ht="31.5">
      <c r="A45" s="34" t="s">
        <v>11</v>
      </c>
      <c r="B45" s="41">
        <v>2270</v>
      </c>
      <c r="C45" s="40">
        <v>150</v>
      </c>
      <c r="D45" s="24">
        <f aca="true" t="shared" si="4" ref="D45:N45">D46+D47+D48+D49+D50+D51</f>
        <v>0</v>
      </c>
      <c r="E45" s="24">
        <f t="shared" si="4"/>
        <v>0</v>
      </c>
      <c r="F45" s="24">
        <f t="shared" si="4"/>
        <v>0</v>
      </c>
      <c r="G45" s="24">
        <f t="shared" si="4"/>
        <v>0</v>
      </c>
      <c r="H45" s="24">
        <f t="shared" si="4"/>
        <v>0</v>
      </c>
      <c r="I45" s="24">
        <f t="shared" si="4"/>
        <v>0</v>
      </c>
      <c r="J45" s="24">
        <f t="shared" si="4"/>
        <v>0</v>
      </c>
      <c r="K45" s="24">
        <f t="shared" si="4"/>
        <v>0</v>
      </c>
      <c r="L45" s="24">
        <f t="shared" si="4"/>
        <v>0</v>
      </c>
      <c r="M45" s="24">
        <f t="shared" si="4"/>
        <v>0</v>
      </c>
      <c r="N45" s="24">
        <f t="shared" si="4"/>
        <v>0</v>
      </c>
    </row>
    <row r="46" spans="1:14" ht="15.75">
      <c r="A46" s="32" t="s">
        <v>12</v>
      </c>
      <c r="B46" s="25">
        <v>2271</v>
      </c>
      <c r="C46" s="37">
        <v>160</v>
      </c>
      <c r="D46" s="24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4">
        <v>0</v>
      </c>
      <c r="K46" s="24">
        <v>0</v>
      </c>
      <c r="L46" s="24">
        <v>0</v>
      </c>
      <c r="M46" s="24">
        <v>0</v>
      </c>
      <c r="N46" s="24">
        <v>0</v>
      </c>
    </row>
    <row r="47" spans="1:14" ht="31.5">
      <c r="A47" s="32" t="s">
        <v>76</v>
      </c>
      <c r="B47" s="25">
        <v>2272</v>
      </c>
      <c r="C47" s="37">
        <v>170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v>0</v>
      </c>
    </row>
    <row r="48" spans="1:14" ht="22.5" customHeight="1">
      <c r="A48" s="32" t="s">
        <v>13</v>
      </c>
      <c r="B48" s="25">
        <v>2273</v>
      </c>
      <c r="C48" s="37">
        <v>180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v>0</v>
      </c>
    </row>
    <row r="49" spans="1:14" ht="15.75">
      <c r="A49" s="32" t="s">
        <v>14</v>
      </c>
      <c r="B49" s="25">
        <v>2274</v>
      </c>
      <c r="C49" s="37">
        <v>190</v>
      </c>
      <c r="D49" s="24">
        <v>0</v>
      </c>
      <c r="E49" s="24">
        <v>0</v>
      </c>
      <c r="F49" s="24">
        <v>0</v>
      </c>
      <c r="G49" s="24">
        <v>0</v>
      </c>
      <c r="H49" s="24">
        <v>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v>0</v>
      </c>
    </row>
    <row r="50" spans="1:14" ht="15.75">
      <c r="A50" s="32" t="s">
        <v>15</v>
      </c>
      <c r="B50" s="25">
        <v>2275</v>
      </c>
      <c r="C50" s="37">
        <v>200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4">
        <v>0</v>
      </c>
    </row>
    <row r="51" spans="1:14" ht="18.75" customHeight="1">
      <c r="A51" s="32" t="s">
        <v>97</v>
      </c>
      <c r="B51" s="25">
        <v>2276</v>
      </c>
      <c r="C51" s="37">
        <v>210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v>0</v>
      </c>
    </row>
    <row r="52" spans="1:14" ht="49.5" customHeight="1">
      <c r="A52" s="42" t="s">
        <v>98</v>
      </c>
      <c r="B52" s="40">
        <v>2280</v>
      </c>
      <c r="C52" s="40">
        <v>220</v>
      </c>
      <c r="D52" s="24">
        <f aca="true" t="shared" si="5" ref="D52:N52">D56+D57</f>
        <v>0</v>
      </c>
      <c r="E52" s="24">
        <f t="shared" si="5"/>
        <v>0</v>
      </c>
      <c r="F52" s="24">
        <f t="shared" si="5"/>
        <v>0</v>
      </c>
      <c r="G52" s="24">
        <f t="shared" si="5"/>
        <v>0</v>
      </c>
      <c r="H52" s="24">
        <f t="shared" si="5"/>
        <v>0</v>
      </c>
      <c r="I52" s="24">
        <f t="shared" si="5"/>
        <v>0</v>
      </c>
      <c r="J52" s="24">
        <f t="shared" si="5"/>
        <v>0</v>
      </c>
      <c r="K52" s="24">
        <f t="shared" si="5"/>
        <v>0</v>
      </c>
      <c r="L52" s="24">
        <f t="shared" si="5"/>
        <v>0</v>
      </c>
      <c r="M52" s="24">
        <f t="shared" si="5"/>
        <v>0</v>
      </c>
      <c r="N52" s="24">
        <f t="shared" si="5"/>
        <v>0</v>
      </c>
    </row>
    <row r="53" spans="1:14" ht="47.25">
      <c r="A53" s="43" t="s">
        <v>16</v>
      </c>
      <c r="B53" s="37">
        <v>2281</v>
      </c>
      <c r="C53" s="37">
        <v>230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v>0</v>
      </c>
    </row>
    <row r="54" spans="1:14" ht="48.75" customHeight="1">
      <c r="A54" s="44" t="s">
        <v>17</v>
      </c>
      <c r="B54" s="37">
        <v>2282</v>
      </c>
      <c r="C54" s="37">
        <v>240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0</v>
      </c>
      <c r="K54" s="24">
        <v>0</v>
      </c>
      <c r="L54" s="24">
        <v>0</v>
      </c>
      <c r="M54" s="24">
        <v>0</v>
      </c>
      <c r="N54" s="24">
        <v>0</v>
      </c>
    </row>
    <row r="55" spans="1:14" ht="16.5" customHeight="1">
      <c r="A55" s="30" t="s">
        <v>77</v>
      </c>
      <c r="B55" s="26">
        <v>2400</v>
      </c>
      <c r="C55" s="21">
        <v>250</v>
      </c>
      <c r="D55" s="24">
        <f aca="true" t="shared" si="6" ref="D55:N55">D59+D60</f>
        <v>0</v>
      </c>
      <c r="E55" s="24">
        <f t="shared" si="6"/>
        <v>0</v>
      </c>
      <c r="F55" s="24">
        <f t="shared" si="6"/>
        <v>0</v>
      </c>
      <c r="G55" s="24">
        <f t="shared" si="6"/>
        <v>0</v>
      </c>
      <c r="H55" s="24">
        <f t="shared" si="6"/>
        <v>0</v>
      </c>
      <c r="I55" s="24">
        <f t="shared" si="6"/>
        <v>0</v>
      </c>
      <c r="J55" s="24">
        <f t="shared" si="6"/>
        <v>0</v>
      </c>
      <c r="K55" s="24">
        <f t="shared" si="6"/>
        <v>0</v>
      </c>
      <c r="L55" s="24">
        <f t="shared" si="6"/>
        <v>0</v>
      </c>
      <c r="M55" s="24">
        <f t="shared" si="6"/>
        <v>0</v>
      </c>
      <c r="N55" s="24">
        <f t="shared" si="6"/>
        <v>0</v>
      </c>
    </row>
    <row r="56" spans="1:14" ht="33" customHeight="1">
      <c r="A56" s="31" t="s">
        <v>79</v>
      </c>
      <c r="B56" s="41">
        <v>2410</v>
      </c>
      <c r="C56" s="40">
        <v>260</v>
      </c>
      <c r="D56" s="24">
        <v>0</v>
      </c>
      <c r="E56" s="24">
        <v>0</v>
      </c>
      <c r="F56" s="24">
        <v>0</v>
      </c>
      <c r="G56" s="24">
        <v>0</v>
      </c>
      <c r="H56" s="24">
        <v>0</v>
      </c>
      <c r="I56" s="24">
        <v>0</v>
      </c>
      <c r="J56" s="24">
        <v>0</v>
      </c>
      <c r="K56" s="24">
        <v>0</v>
      </c>
      <c r="L56" s="24">
        <v>0</v>
      </c>
      <c r="M56" s="24">
        <v>0</v>
      </c>
      <c r="N56" s="24">
        <v>0</v>
      </c>
    </row>
    <row r="57" spans="1:14" ht="36" customHeight="1">
      <c r="A57" s="31" t="s">
        <v>78</v>
      </c>
      <c r="B57" s="41">
        <v>2420</v>
      </c>
      <c r="C57" s="40">
        <v>270</v>
      </c>
      <c r="D57" s="24">
        <v>0</v>
      </c>
      <c r="E57" s="24">
        <v>0</v>
      </c>
      <c r="F57" s="24">
        <v>0</v>
      </c>
      <c r="G57" s="24">
        <v>0</v>
      </c>
      <c r="H57" s="24">
        <v>0</v>
      </c>
      <c r="I57" s="24">
        <v>0</v>
      </c>
      <c r="J57" s="24">
        <v>0</v>
      </c>
      <c r="K57" s="24">
        <v>0</v>
      </c>
      <c r="L57" s="24">
        <v>0</v>
      </c>
      <c r="M57" s="24">
        <v>0</v>
      </c>
      <c r="N57" s="24">
        <v>0</v>
      </c>
    </row>
    <row r="58" spans="1:14" ht="18" customHeight="1">
      <c r="A58" s="45" t="s">
        <v>80</v>
      </c>
      <c r="B58" s="26">
        <v>2600</v>
      </c>
      <c r="C58" s="21">
        <v>280</v>
      </c>
      <c r="D58" s="46">
        <f aca="true" t="shared" si="7" ref="D58:N58">D59+D60+D61</f>
        <v>0</v>
      </c>
      <c r="E58" s="46">
        <f t="shared" si="7"/>
        <v>0</v>
      </c>
      <c r="F58" s="46">
        <f t="shared" si="7"/>
        <v>0</v>
      </c>
      <c r="G58" s="46">
        <f t="shared" si="7"/>
        <v>0</v>
      </c>
      <c r="H58" s="46">
        <f t="shared" si="7"/>
        <v>0</v>
      </c>
      <c r="I58" s="46">
        <f t="shared" si="7"/>
        <v>0</v>
      </c>
      <c r="J58" s="46">
        <f t="shared" si="7"/>
        <v>0</v>
      </c>
      <c r="K58" s="46">
        <f t="shared" si="7"/>
        <v>0</v>
      </c>
      <c r="L58" s="46">
        <f t="shared" si="7"/>
        <v>0</v>
      </c>
      <c r="M58" s="46">
        <f t="shared" si="7"/>
        <v>0</v>
      </c>
      <c r="N58" s="46">
        <f t="shared" si="7"/>
        <v>0</v>
      </c>
    </row>
    <row r="59" spans="1:14" ht="47.25">
      <c r="A59" s="34" t="s">
        <v>18</v>
      </c>
      <c r="B59" s="40">
        <v>2610</v>
      </c>
      <c r="C59" s="40">
        <v>290</v>
      </c>
      <c r="D59" s="24">
        <v>0</v>
      </c>
      <c r="E59" s="24">
        <v>0</v>
      </c>
      <c r="F59" s="24">
        <v>0</v>
      </c>
      <c r="G59" s="24">
        <v>0</v>
      </c>
      <c r="H59" s="24">
        <v>0</v>
      </c>
      <c r="I59" s="24">
        <v>0</v>
      </c>
      <c r="J59" s="24">
        <v>0</v>
      </c>
      <c r="K59" s="24">
        <v>0</v>
      </c>
      <c r="L59" s="24">
        <v>0</v>
      </c>
      <c r="M59" s="24">
        <v>0</v>
      </c>
      <c r="N59" s="24">
        <v>0</v>
      </c>
    </row>
    <row r="60" spans="1:14" ht="39" customHeight="1">
      <c r="A60" s="34" t="s">
        <v>19</v>
      </c>
      <c r="B60" s="40">
        <v>2620</v>
      </c>
      <c r="C60" s="40">
        <v>300</v>
      </c>
      <c r="D60" s="24">
        <v>0</v>
      </c>
      <c r="E60" s="24">
        <v>0</v>
      </c>
      <c r="F60" s="24">
        <v>0</v>
      </c>
      <c r="G60" s="24">
        <v>0</v>
      </c>
      <c r="H60" s="24">
        <v>0</v>
      </c>
      <c r="I60" s="24">
        <v>0</v>
      </c>
      <c r="J60" s="24">
        <v>0</v>
      </c>
      <c r="K60" s="24">
        <v>0</v>
      </c>
      <c r="L60" s="24">
        <v>0</v>
      </c>
      <c r="M60" s="24">
        <v>0</v>
      </c>
      <c r="N60" s="24">
        <v>0</v>
      </c>
    </row>
    <row r="61" spans="1:14" ht="33.75" customHeight="1">
      <c r="A61" s="31" t="s">
        <v>81</v>
      </c>
      <c r="B61" s="41">
        <v>2630</v>
      </c>
      <c r="C61" s="40">
        <v>310</v>
      </c>
      <c r="D61" s="24">
        <v>0</v>
      </c>
      <c r="E61" s="24">
        <v>0</v>
      </c>
      <c r="F61" s="24">
        <v>0</v>
      </c>
      <c r="G61" s="24">
        <v>0</v>
      </c>
      <c r="H61" s="24">
        <v>0</v>
      </c>
      <c r="I61" s="24">
        <v>0</v>
      </c>
      <c r="J61" s="24">
        <v>0</v>
      </c>
      <c r="K61" s="24">
        <v>0</v>
      </c>
      <c r="L61" s="24">
        <v>0</v>
      </c>
      <c r="M61" s="24">
        <v>0</v>
      </c>
      <c r="N61" s="24">
        <v>0</v>
      </c>
    </row>
    <row r="62" spans="1:14" ht="21" customHeight="1">
      <c r="A62" s="30" t="s">
        <v>82</v>
      </c>
      <c r="B62" s="26">
        <v>2700</v>
      </c>
      <c r="C62" s="21">
        <v>320</v>
      </c>
      <c r="D62" s="46">
        <f aca="true" t="shared" si="8" ref="D62:N62">D63+D64+D65</f>
        <v>0</v>
      </c>
      <c r="E62" s="46">
        <f t="shared" si="8"/>
        <v>0</v>
      </c>
      <c r="F62" s="46">
        <f t="shared" si="8"/>
        <v>0</v>
      </c>
      <c r="G62" s="46">
        <f t="shared" si="8"/>
        <v>0</v>
      </c>
      <c r="H62" s="46">
        <f t="shared" si="8"/>
        <v>0</v>
      </c>
      <c r="I62" s="46">
        <f t="shared" si="8"/>
        <v>0</v>
      </c>
      <c r="J62" s="46">
        <f t="shared" si="8"/>
        <v>0</v>
      </c>
      <c r="K62" s="46">
        <f t="shared" si="8"/>
        <v>0</v>
      </c>
      <c r="L62" s="46">
        <f t="shared" si="8"/>
        <v>0</v>
      </c>
      <c r="M62" s="46">
        <f t="shared" si="8"/>
        <v>0</v>
      </c>
      <c r="N62" s="46">
        <f t="shared" si="8"/>
        <v>0</v>
      </c>
    </row>
    <row r="63" spans="1:14" ht="24" customHeight="1">
      <c r="A63" s="31" t="s">
        <v>20</v>
      </c>
      <c r="B63" s="41">
        <v>2710</v>
      </c>
      <c r="C63" s="40">
        <v>330</v>
      </c>
      <c r="D63" s="24">
        <v>0</v>
      </c>
      <c r="E63" s="24">
        <v>0</v>
      </c>
      <c r="F63" s="24">
        <v>0</v>
      </c>
      <c r="G63" s="24">
        <v>0</v>
      </c>
      <c r="H63" s="24">
        <v>0</v>
      </c>
      <c r="I63" s="24">
        <v>0</v>
      </c>
      <c r="J63" s="24">
        <v>0</v>
      </c>
      <c r="K63" s="24">
        <v>0</v>
      </c>
      <c r="L63" s="24">
        <v>0</v>
      </c>
      <c r="M63" s="24">
        <v>0</v>
      </c>
      <c r="N63" s="24">
        <v>0</v>
      </c>
    </row>
    <row r="64" spans="1:14" ht="16.5" customHeight="1">
      <c r="A64" s="31" t="s">
        <v>21</v>
      </c>
      <c r="B64" s="41">
        <v>2720</v>
      </c>
      <c r="C64" s="40">
        <v>340</v>
      </c>
      <c r="D64" s="24">
        <v>0</v>
      </c>
      <c r="E64" s="24">
        <v>0</v>
      </c>
      <c r="F64" s="24">
        <v>0</v>
      </c>
      <c r="G64" s="24">
        <v>0</v>
      </c>
      <c r="H64" s="24">
        <v>0</v>
      </c>
      <c r="I64" s="24">
        <v>0</v>
      </c>
      <c r="J64" s="24">
        <v>0</v>
      </c>
      <c r="K64" s="24">
        <v>0</v>
      </c>
      <c r="L64" s="24">
        <v>0</v>
      </c>
      <c r="M64" s="24">
        <v>0</v>
      </c>
      <c r="N64" s="24">
        <v>0</v>
      </c>
    </row>
    <row r="65" spans="1:14" ht="19.5" customHeight="1">
      <c r="A65" s="31" t="s">
        <v>83</v>
      </c>
      <c r="B65" s="41">
        <v>2730</v>
      </c>
      <c r="C65" s="40">
        <v>350</v>
      </c>
      <c r="D65" s="24">
        <v>0</v>
      </c>
      <c r="E65" s="24">
        <v>0</v>
      </c>
      <c r="F65" s="24">
        <v>0</v>
      </c>
      <c r="G65" s="24">
        <v>0</v>
      </c>
      <c r="H65" s="24">
        <v>0</v>
      </c>
      <c r="I65" s="24">
        <v>0</v>
      </c>
      <c r="J65" s="24">
        <v>0</v>
      </c>
      <c r="K65" s="24">
        <v>0</v>
      </c>
      <c r="L65" s="24">
        <v>0</v>
      </c>
      <c r="M65" s="24">
        <v>0</v>
      </c>
      <c r="N65" s="24">
        <v>0</v>
      </c>
    </row>
    <row r="66" spans="1:14" ht="16.5" customHeight="1">
      <c r="A66" s="45" t="s">
        <v>84</v>
      </c>
      <c r="B66" s="26">
        <v>2800</v>
      </c>
      <c r="C66" s="21">
        <v>360</v>
      </c>
      <c r="D66" s="24">
        <v>0</v>
      </c>
      <c r="E66" s="24">
        <v>0</v>
      </c>
      <c r="F66" s="24">
        <v>0</v>
      </c>
      <c r="G66" s="24">
        <v>0</v>
      </c>
      <c r="H66" s="24">
        <v>0</v>
      </c>
      <c r="I66" s="24">
        <v>0</v>
      </c>
      <c r="J66" s="24">
        <v>0</v>
      </c>
      <c r="K66" s="24">
        <v>0</v>
      </c>
      <c r="L66" s="24">
        <v>0</v>
      </c>
      <c r="M66" s="24">
        <v>0</v>
      </c>
      <c r="N66" s="24">
        <v>0</v>
      </c>
    </row>
    <row r="67" spans="1:14" ht="16.5" customHeight="1">
      <c r="A67" s="47" t="s">
        <v>22</v>
      </c>
      <c r="B67" s="21">
        <v>3000</v>
      </c>
      <c r="C67" s="21">
        <v>370</v>
      </c>
      <c r="D67" s="27">
        <f aca="true" t="shared" si="9" ref="D67:N67">D68</f>
        <v>80000</v>
      </c>
      <c r="E67" s="27">
        <f t="shared" si="9"/>
        <v>0</v>
      </c>
      <c r="F67" s="27">
        <f t="shared" si="9"/>
        <v>0</v>
      </c>
      <c r="G67" s="27">
        <f t="shared" si="9"/>
        <v>0</v>
      </c>
      <c r="H67" s="27">
        <f t="shared" si="9"/>
        <v>0</v>
      </c>
      <c r="I67" s="27">
        <f t="shared" si="9"/>
        <v>79990</v>
      </c>
      <c r="J67" s="27">
        <f t="shared" si="9"/>
        <v>79990</v>
      </c>
      <c r="K67" s="27">
        <f t="shared" si="9"/>
        <v>0</v>
      </c>
      <c r="L67" s="27">
        <f t="shared" si="9"/>
        <v>0</v>
      </c>
      <c r="M67" s="27">
        <f t="shared" si="9"/>
        <v>0</v>
      </c>
      <c r="N67" s="27">
        <f t="shared" si="9"/>
        <v>0</v>
      </c>
    </row>
    <row r="68" spans="1:14" ht="20.25" customHeight="1">
      <c r="A68" s="60" t="s">
        <v>23</v>
      </c>
      <c r="B68" s="29">
        <v>3100</v>
      </c>
      <c r="C68" s="29">
        <v>380</v>
      </c>
      <c r="D68" s="61">
        <f aca="true" t="shared" si="10" ref="D68:N68">D69+D73</f>
        <v>80000</v>
      </c>
      <c r="E68" s="61">
        <f t="shared" si="10"/>
        <v>0</v>
      </c>
      <c r="F68" s="61">
        <f t="shared" si="10"/>
        <v>0</v>
      </c>
      <c r="G68" s="61">
        <f t="shared" si="10"/>
        <v>0</v>
      </c>
      <c r="H68" s="61">
        <f t="shared" si="10"/>
        <v>0</v>
      </c>
      <c r="I68" s="61">
        <f t="shared" si="10"/>
        <v>79990</v>
      </c>
      <c r="J68" s="61">
        <f t="shared" si="10"/>
        <v>79990</v>
      </c>
      <c r="K68" s="61">
        <f t="shared" si="10"/>
        <v>0</v>
      </c>
      <c r="L68" s="61">
        <f t="shared" si="10"/>
        <v>0</v>
      </c>
      <c r="M68" s="61">
        <f t="shared" si="10"/>
        <v>0</v>
      </c>
      <c r="N68" s="61">
        <f t="shared" si="10"/>
        <v>0</v>
      </c>
    </row>
    <row r="69" spans="1:14" ht="35.25" customHeight="1">
      <c r="A69" s="48" t="s">
        <v>24</v>
      </c>
      <c r="B69" s="40">
        <v>3110</v>
      </c>
      <c r="C69" s="40">
        <v>390</v>
      </c>
      <c r="D69" s="46">
        <v>80000</v>
      </c>
      <c r="E69" s="24">
        <v>0</v>
      </c>
      <c r="F69" s="24">
        <v>0</v>
      </c>
      <c r="G69" s="24">
        <v>0</v>
      </c>
      <c r="H69" s="24">
        <v>0</v>
      </c>
      <c r="I69" s="46">
        <v>79990</v>
      </c>
      <c r="J69" s="46">
        <v>79990</v>
      </c>
      <c r="K69" s="24">
        <v>0</v>
      </c>
      <c r="L69" s="24">
        <v>0</v>
      </c>
      <c r="M69" s="46">
        <f>I69-J69</f>
        <v>0</v>
      </c>
      <c r="N69" s="24">
        <v>0</v>
      </c>
    </row>
    <row r="70" spans="1:14" ht="17.25" customHeight="1">
      <c r="A70" s="49" t="s">
        <v>25</v>
      </c>
      <c r="B70" s="40">
        <v>3120</v>
      </c>
      <c r="C70" s="40">
        <v>400</v>
      </c>
      <c r="D70" s="24">
        <v>0</v>
      </c>
      <c r="E70" s="24">
        <v>0</v>
      </c>
      <c r="F70" s="24">
        <v>0</v>
      </c>
      <c r="G70" s="24">
        <v>0</v>
      </c>
      <c r="H70" s="24">
        <v>0</v>
      </c>
      <c r="I70" s="24">
        <v>0</v>
      </c>
      <c r="J70" s="24">
        <v>0</v>
      </c>
      <c r="K70" s="24">
        <v>0</v>
      </c>
      <c r="L70" s="24">
        <v>0</v>
      </c>
      <c r="M70" s="24">
        <v>0</v>
      </c>
      <c r="N70" s="24">
        <v>0</v>
      </c>
    </row>
    <row r="71" spans="1:14" ht="30.75" customHeight="1">
      <c r="A71" s="50" t="s">
        <v>85</v>
      </c>
      <c r="B71" s="37">
        <v>3121</v>
      </c>
      <c r="C71" s="37">
        <v>410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v>0</v>
      </c>
      <c r="K71" s="24">
        <v>0</v>
      </c>
      <c r="L71" s="24">
        <v>0</v>
      </c>
      <c r="M71" s="24">
        <v>0</v>
      </c>
      <c r="N71" s="24">
        <v>0</v>
      </c>
    </row>
    <row r="72" spans="1:14" ht="30" customHeight="1">
      <c r="A72" s="50" t="s">
        <v>86</v>
      </c>
      <c r="B72" s="37">
        <v>3122</v>
      </c>
      <c r="C72" s="37">
        <v>420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v>0</v>
      </c>
      <c r="K72" s="24">
        <v>0</v>
      </c>
      <c r="L72" s="24">
        <v>0</v>
      </c>
      <c r="M72" s="24">
        <v>0</v>
      </c>
      <c r="N72" s="24">
        <v>0</v>
      </c>
    </row>
    <row r="73" spans="1:14" ht="15.75" customHeight="1">
      <c r="A73" s="51" t="s">
        <v>26</v>
      </c>
      <c r="B73" s="52">
        <v>3130</v>
      </c>
      <c r="C73" s="52">
        <v>430</v>
      </c>
      <c r="D73" s="53">
        <f>D74+D75</f>
        <v>0</v>
      </c>
      <c r="E73" s="53"/>
      <c r="F73" s="53">
        <f>F74+F75</f>
        <v>0</v>
      </c>
      <c r="G73" s="53"/>
      <c r="H73" s="53">
        <f>H74+H75</f>
        <v>0</v>
      </c>
      <c r="I73" s="53">
        <f>I74+I75</f>
        <v>0</v>
      </c>
      <c r="J73" s="53">
        <f>J74+J75</f>
        <v>0</v>
      </c>
      <c r="K73" s="53"/>
      <c r="L73" s="53">
        <f>L74+L75</f>
        <v>0</v>
      </c>
      <c r="M73" s="53"/>
      <c r="N73" s="53">
        <f>N74+N75</f>
        <v>0</v>
      </c>
    </row>
    <row r="74" spans="1:14" ht="31.5">
      <c r="A74" s="54" t="s">
        <v>87</v>
      </c>
      <c r="B74" s="37">
        <v>3131</v>
      </c>
      <c r="C74" s="37">
        <v>440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v>0</v>
      </c>
      <c r="K74" s="24">
        <v>0</v>
      </c>
      <c r="L74" s="24">
        <v>0</v>
      </c>
      <c r="M74" s="24">
        <v>0</v>
      </c>
      <c r="N74" s="24">
        <v>0</v>
      </c>
    </row>
    <row r="75" spans="1:14" ht="18.75" customHeight="1">
      <c r="A75" s="54" t="s">
        <v>27</v>
      </c>
      <c r="B75" s="37">
        <v>3132</v>
      </c>
      <c r="C75" s="37">
        <v>450</v>
      </c>
      <c r="D75" s="24">
        <v>0</v>
      </c>
      <c r="E75" s="24">
        <v>0</v>
      </c>
      <c r="F75" s="24">
        <v>0</v>
      </c>
      <c r="G75" s="24">
        <v>0</v>
      </c>
      <c r="H75" s="24">
        <v>0</v>
      </c>
      <c r="I75" s="24">
        <v>0</v>
      </c>
      <c r="J75" s="24">
        <v>0</v>
      </c>
      <c r="K75" s="24">
        <v>0</v>
      </c>
      <c r="L75" s="24">
        <v>0</v>
      </c>
      <c r="M75" s="46">
        <f>I75-J75</f>
        <v>0</v>
      </c>
      <c r="N75" s="24">
        <v>0</v>
      </c>
    </row>
    <row r="76" spans="1:14" ht="21.75" customHeight="1">
      <c r="A76" s="55" t="s">
        <v>28</v>
      </c>
      <c r="B76" s="40">
        <v>3140</v>
      </c>
      <c r="C76" s="40">
        <v>460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24">
        <v>0</v>
      </c>
      <c r="L76" s="24">
        <v>0</v>
      </c>
      <c r="M76" s="24">
        <v>0</v>
      </c>
      <c r="N76" s="24">
        <v>0</v>
      </c>
    </row>
    <row r="77" spans="1:14" ht="31.5">
      <c r="A77" s="56" t="s">
        <v>88</v>
      </c>
      <c r="B77" s="37">
        <v>3141</v>
      </c>
      <c r="C77" s="37">
        <v>470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v>0</v>
      </c>
      <c r="K77" s="24">
        <v>0</v>
      </c>
      <c r="L77" s="24">
        <v>0</v>
      </c>
      <c r="M77" s="24">
        <v>0</v>
      </c>
      <c r="N77" s="24">
        <v>0</v>
      </c>
    </row>
    <row r="78" spans="1:14" ht="31.5">
      <c r="A78" s="56" t="s">
        <v>89</v>
      </c>
      <c r="B78" s="37">
        <v>3142</v>
      </c>
      <c r="C78" s="37">
        <v>480</v>
      </c>
      <c r="D78" s="24">
        <v>0</v>
      </c>
      <c r="E78" s="24">
        <v>0</v>
      </c>
      <c r="F78" s="24">
        <v>0</v>
      </c>
      <c r="G78" s="24">
        <v>0</v>
      </c>
      <c r="H78" s="24">
        <v>0</v>
      </c>
      <c r="I78" s="24">
        <v>0</v>
      </c>
      <c r="J78" s="24">
        <v>0</v>
      </c>
      <c r="K78" s="24">
        <v>0</v>
      </c>
      <c r="L78" s="24">
        <v>0</v>
      </c>
      <c r="M78" s="24">
        <v>0</v>
      </c>
      <c r="N78" s="24">
        <v>0</v>
      </c>
    </row>
    <row r="79" spans="1:14" ht="33" customHeight="1">
      <c r="A79" s="56" t="s">
        <v>90</v>
      </c>
      <c r="B79" s="37">
        <v>3143</v>
      </c>
      <c r="C79" s="37">
        <v>490</v>
      </c>
      <c r="D79" s="24">
        <v>0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>
        <v>0</v>
      </c>
      <c r="L79" s="24">
        <v>0</v>
      </c>
      <c r="M79" s="24">
        <v>0</v>
      </c>
      <c r="N79" s="24">
        <v>0</v>
      </c>
    </row>
    <row r="80" spans="1:14" ht="18.75" customHeight="1">
      <c r="A80" s="21">
        <v>1</v>
      </c>
      <c r="B80" s="21">
        <v>2</v>
      </c>
      <c r="C80" s="21">
        <v>3</v>
      </c>
      <c r="D80" s="21">
        <v>4</v>
      </c>
      <c r="E80" s="21">
        <v>5</v>
      </c>
      <c r="F80" s="21">
        <v>6</v>
      </c>
      <c r="G80" s="21">
        <v>7</v>
      </c>
      <c r="H80" s="21">
        <v>8</v>
      </c>
      <c r="I80" s="21">
        <v>9</v>
      </c>
      <c r="J80" s="21">
        <v>10</v>
      </c>
      <c r="K80" s="21">
        <v>11</v>
      </c>
      <c r="L80" s="21">
        <v>12</v>
      </c>
      <c r="M80" s="21">
        <v>12</v>
      </c>
      <c r="N80" s="59">
        <v>13</v>
      </c>
    </row>
    <row r="81" spans="1:14" ht="31.5">
      <c r="A81" s="57" t="s">
        <v>29</v>
      </c>
      <c r="B81" s="52">
        <v>3150</v>
      </c>
      <c r="C81" s="52">
        <v>500</v>
      </c>
      <c r="D81" s="24">
        <v>0</v>
      </c>
      <c r="E81" s="24">
        <v>0</v>
      </c>
      <c r="F81" s="24">
        <v>0</v>
      </c>
      <c r="G81" s="24">
        <v>0</v>
      </c>
      <c r="H81" s="24">
        <v>0</v>
      </c>
      <c r="I81" s="24">
        <v>0</v>
      </c>
      <c r="J81" s="24">
        <v>0</v>
      </c>
      <c r="K81" s="24">
        <v>0</v>
      </c>
      <c r="L81" s="24">
        <v>0</v>
      </c>
      <c r="M81" s="24">
        <v>0</v>
      </c>
      <c r="N81" s="24">
        <v>0</v>
      </c>
    </row>
    <row r="82" spans="1:14" ht="34.5" customHeight="1">
      <c r="A82" s="57" t="s">
        <v>91</v>
      </c>
      <c r="B82" s="52">
        <v>3160</v>
      </c>
      <c r="C82" s="52">
        <v>510</v>
      </c>
      <c r="D82" s="24">
        <v>0</v>
      </c>
      <c r="E82" s="24">
        <v>0</v>
      </c>
      <c r="F82" s="24">
        <v>0</v>
      </c>
      <c r="G82" s="24">
        <v>0</v>
      </c>
      <c r="H82" s="24">
        <v>0</v>
      </c>
      <c r="I82" s="24">
        <v>0</v>
      </c>
      <c r="J82" s="24">
        <v>0</v>
      </c>
      <c r="K82" s="24">
        <v>0</v>
      </c>
      <c r="L82" s="24">
        <v>0</v>
      </c>
      <c r="M82" s="24">
        <v>0</v>
      </c>
      <c r="N82" s="24">
        <v>0</v>
      </c>
    </row>
    <row r="83" spans="1:14" ht="20.25" customHeight="1">
      <c r="A83" s="51" t="s">
        <v>30</v>
      </c>
      <c r="B83" s="52">
        <v>3200</v>
      </c>
      <c r="C83" s="52">
        <v>520</v>
      </c>
      <c r="D83" s="24">
        <v>0</v>
      </c>
      <c r="E83" s="24">
        <v>0</v>
      </c>
      <c r="F83" s="24">
        <v>0</v>
      </c>
      <c r="G83" s="24">
        <v>0</v>
      </c>
      <c r="H83" s="24">
        <v>0</v>
      </c>
      <c r="I83" s="24">
        <v>0</v>
      </c>
      <c r="J83" s="24">
        <v>0</v>
      </c>
      <c r="K83" s="24">
        <v>0</v>
      </c>
      <c r="L83" s="24">
        <v>0</v>
      </c>
      <c r="M83" s="24">
        <v>0</v>
      </c>
      <c r="N83" s="24">
        <v>0</v>
      </c>
    </row>
    <row r="84" spans="1:14" ht="28.5" customHeight="1">
      <c r="A84" s="58" t="s">
        <v>61</v>
      </c>
      <c r="B84" s="40">
        <v>3210</v>
      </c>
      <c r="C84" s="40">
        <v>530</v>
      </c>
      <c r="D84" s="24">
        <v>0</v>
      </c>
      <c r="E84" s="24">
        <v>0</v>
      </c>
      <c r="F84" s="24">
        <v>0</v>
      </c>
      <c r="G84" s="24">
        <v>0</v>
      </c>
      <c r="H84" s="24">
        <v>0</v>
      </c>
      <c r="I84" s="24">
        <v>0</v>
      </c>
      <c r="J84" s="24">
        <v>0</v>
      </c>
      <c r="K84" s="24">
        <v>0</v>
      </c>
      <c r="L84" s="24">
        <v>0</v>
      </c>
      <c r="M84" s="24">
        <v>0</v>
      </c>
      <c r="N84" s="24">
        <v>0</v>
      </c>
    </row>
    <row r="85" spans="1:14" ht="33.75" customHeight="1">
      <c r="A85" s="48" t="s">
        <v>31</v>
      </c>
      <c r="B85" s="40">
        <v>3220</v>
      </c>
      <c r="C85" s="40">
        <v>540</v>
      </c>
      <c r="D85" s="24">
        <v>0</v>
      </c>
      <c r="E85" s="24">
        <v>0</v>
      </c>
      <c r="F85" s="24">
        <v>0</v>
      </c>
      <c r="G85" s="24">
        <v>0</v>
      </c>
      <c r="H85" s="24">
        <v>0</v>
      </c>
      <c r="I85" s="24">
        <v>0</v>
      </c>
      <c r="J85" s="24">
        <v>0</v>
      </c>
      <c r="K85" s="24">
        <v>0</v>
      </c>
      <c r="L85" s="24">
        <v>0</v>
      </c>
      <c r="M85" s="24">
        <v>0</v>
      </c>
      <c r="N85" s="24">
        <v>0</v>
      </c>
    </row>
    <row r="86" spans="1:14" ht="30.75" customHeight="1">
      <c r="A86" s="49" t="s">
        <v>92</v>
      </c>
      <c r="B86" s="40">
        <v>3230</v>
      </c>
      <c r="C86" s="40">
        <v>550</v>
      </c>
      <c r="D86" s="24">
        <v>0</v>
      </c>
      <c r="E86" s="24">
        <v>0</v>
      </c>
      <c r="F86" s="24">
        <v>0</v>
      </c>
      <c r="G86" s="24">
        <v>0</v>
      </c>
      <c r="H86" s="24">
        <v>0</v>
      </c>
      <c r="I86" s="24">
        <v>0</v>
      </c>
      <c r="J86" s="24">
        <v>0</v>
      </c>
      <c r="K86" s="24">
        <v>0</v>
      </c>
      <c r="L86" s="24">
        <v>0</v>
      </c>
      <c r="M86" s="24">
        <v>0</v>
      </c>
      <c r="N86" s="24">
        <v>0</v>
      </c>
    </row>
    <row r="87" spans="1:14" ht="17.25" customHeight="1">
      <c r="A87" s="55" t="s">
        <v>32</v>
      </c>
      <c r="B87" s="40">
        <v>3240</v>
      </c>
      <c r="C87" s="40">
        <v>560</v>
      </c>
      <c r="D87" s="24">
        <v>0</v>
      </c>
      <c r="E87" s="24">
        <v>0</v>
      </c>
      <c r="F87" s="24">
        <v>0</v>
      </c>
      <c r="G87" s="24">
        <v>0</v>
      </c>
      <c r="H87" s="24">
        <v>0</v>
      </c>
      <c r="I87" s="24">
        <v>0</v>
      </c>
      <c r="J87" s="24">
        <v>0</v>
      </c>
      <c r="K87" s="24">
        <v>0</v>
      </c>
      <c r="L87" s="24">
        <v>0</v>
      </c>
      <c r="M87" s="24">
        <v>0</v>
      </c>
      <c r="N87" s="24">
        <v>0</v>
      </c>
    </row>
    <row r="88" spans="1:14" ht="22.5" customHeight="1">
      <c r="A88" s="47" t="s">
        <v>33</v>
      </c>
      <c r="B88" s="21">
        <v>4100</v>
      </c>
      <c r="C88" s="21">
        <v>570</v>
      </c>
      <c r="D88" s="24">
        <v>0</v>
      </c>
      <c r="E88" s="24">
        <v>0</v>
      </c>
      <c r="F88" s="24">
        <v>0</v>
      </c>
      <c r="G88" s="24">
        <v>0</v>
      </c>
      <c r="H88" s="24">
        <v>0</v>
      </c>
      <c r="I88" s="24">
        <v>0</v>
      </c>
      <c r="J88" s="24">
        <v>0</v>
      </c>
      <c r="K88" s="24">
        <v>0</v>
      </c>
      <c r="L88" s="24">
        <v>0</v>
      </c>
      <c r="M88" s="24">
        <v>0</v>
      </c>
      <c r="N88" s="24">
        <v>0</v>
      </c>
    </row>
    <row r="89" spans="1:14" ht="35.25" customHeight="1">
      <c r="A89" s="55" t="s">
        <v>34</v>
      </c>
      <c r="B89" s="40">
        <v>4110</v>
      </c>
      <c r="C89" s="40">
        <v>580</v>
      </c>
      <c r="D89" s="24">
        <v>0</v>
      </c>
      <c r="E89" s="24">
        <v>0</v>
      </c>
      <c r="F89" s="24">
        <v>0</v>
      </c>
      <c r="G89" s="24">
        <v>0</v>
      </c>
      <c r="H89" s="24">
        <v>0</v>
      </c>
      <c r="I89" s="24">
        <v>0</v>
      </c>
      <c r="J89" s="24">
        <v>0</v>
      </c>
      <c r="K89" s="24">
        <v>0</v>
      </c>
      <c r="L89" s="24">
        <v>0</v>
      </c>
      <c r="M89" s="24">
        <v>0</v>
      </c>
      <c r="N89" s="24">
        <v>0</v>
      </c>
    </row>
    <row r="90" spans="1:14" ht="35.25" customHeight="1">
      <c r="A90" s="54" t="s">
        <v>35</v>
      </c>
      <c r="B90" s="37">
        <v>4111</v>
      </c>
      <c r="C90" s="37">
        <v>590</v>
      </c>
      <c r="D90" s="24">
        <v>0</v>
      </c>
      <c r="E90" s="24">
        <v>0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>
        <v>0</v>
      </c>
      <c r="L90" s="24">
        <v>0</v>
      </c>
      <c r="M90" s="24">
        <v>0</v>
      </c>
      <c r="N90" s="24">
        <v>0</v>
      </c>
    </row>
    <row r="91" spans="1:14" ht="30.75" customHeight="1">
      <c r="A91" s="54" t="s">
        <v>36</v>
      </c>
      <c r="B91" s="37">
        <v>4112</v>
      </c>
      <c r="C91" s="37">
        <v>600</v>
      </c>
      <c r="D91" s="24">
        <v>0</v>
      </c>
      <c r="E91" s="24">
        <v>0</v>
      </c>
      <c r="F91" s="24">
        <v>0</v>
      </c>
      <c r="G91" s="24">
        <v>0</v>
      </c>
      <c r="H91" s="24">
        <v>0</v>
      </c>
      <c r="I91" s="24">
        <v>0</v>
      </c>
      <c r="J91" s="24">
        <v>0</v>
      </c>
      <c r="K91" s="24">
        <v>0</v>
      </c>
      <c r="L91" s="24">
        <v>0</v>
      </c>
      <c r="M91" s="24">
        <v>0</v>
      </c>
      <c r="N91" s="24">
        <v>0</v>
      </c>
    </row>
    <row r="92" spans="1:14" ht="16.5" customHeight="1">
      <c r="A92" s="55" t="s">
        <v>62</v>
      </c>
      <c r="B92" s="37">
        <v>4113</v>
      </c>
      <c r="C92" s="37">
        <v>610</v>
      </c>
      <c r="D92" s="24">
        <v>0</v>
      </c>
      <c r="E92" s="24">
        <v>0</v>
      </c>
      <c r="F92" s="24">
        <v>0</v>
      </c>
      <c r="G92" s="24">
        <v>0</v>
      </c>
      <c r="H92" s="24">
        <v>0</v>
      </c>
      <c r="I92" s="24">
        <v>0</v>
      </c>
      <c r="J92" s="24">
        <v>0</v>
      </c>
      <c r="K92" s="24">
        <v>0</v>
      </c>
      <c r="L92" s="24">
        <v>0</v>
      </c>
      <c r="M92" s="24">
        <v>0</v>
      </c>
      <c r="N92" s="24">
        <v>0</v>
      </c>
    </row>
    <row r="93" spans="1:14" ht="19.5" customHeight="1">
      <c r="A93" s="47" t="s">
        <v>37</v>
      </c>
      <c r="B93" s="21">
        <v>4200</v>
      </c>
      <c r="C93" s="21">
        <v>620</v>
      </c>
      <c r="D93" s="24">
        <v>0</v>
      </c>
      <c r="E93" s="24">
        <v>0</v>
      </c>
      <c r="F93" s="24">
        <v>0</v>
      </c>
      <c r="G93" s="24">
        <v>0</v>
      </c>
      <c r="H93" s="24">
        <v>0</v>
      </c>
      <c r="I93" s="24">
        <v>0</v>
      </c>
      <c r="J93" s="24">
        <v>0</v>
      </c>
      <c r="K93" s="24">
        <v>0</v>
      </c>
      <c r="L93" s="24">
        <v>0</v>
      </c>
      <c r="M93" s="24">
        <v>0</v>
      </c>
      <c r="N93" s="24">
        <v>0</v>
      </c>
    </row>
    <row r="94" spans="1:14" ht="18" customHeight="1">
      <c r="A94" s="55" t="s">
        <v>38</v>
      </c>
      <c r="B94" s="40">
        <v>4210</v>
      </c>
      <c r="C94" s="40">
        <v>630</v>
      </c>
      <c r="D94" s="24">
        <v>0</v>
      </c>
      <c r="E94" s="24">
        <v>0</v>
      </c>
      <c r="F94" s="24">
        <v>0</v>
      </c>
      <c r="G94" s="24">
        <v>0</v>
      </c>
      <c r="H94" s="24">
        <v>0</v>
      </c>
      <c r="I94" s="24">
        <v>0</v>
      </c>
      <c r="J94" s="24">
        <v>0</v>
      </c>
      <c r="K94" s="24">
        <v>0</v>
      </c>
      <c r="L94" s="24">
        <v>0</v>
      </c>
      <c r="M94" s="24">
        <v>0</v>
      </c>
      <c r="N94" s="24">
        <v>0</v>
      </c>
    </row>
    <row r="95" spans="1:14" ht="24.75" customHeight="1">
      <c r="A95" s="55" t="s">
        <v>39</v>
      </c>
      <c r="B95" s="40">
        <v>5000</v>
      </c>
      <c r="C95" s="40">
        <v>640</v>
      </c>
      <c r="D95" s="37" t="s">
        <v>4</v>
      </c>
      <c r="E95" s="46">
        <v>80000</v>
      </c>
      <c r="F95" s="37" t="s">
        <v>4</v>
      </c>
      <c r="G95" s="37" t="s">
        <v>4</v>
      </c>
      <c r="H95" s="37" t="s">
        <v>4</v>
      </c>
      <c r="I95" s="37" t="s">
        <v>4</v>
      </c>
      <c r="J95" s="37" t="s">
        <v>4</v>
      </c>
      <c r="K95" s="37" t="s">
        <v>4</v>
      </c>
      <c r="L95" s="37" t="s">
        <v>4</v>
      </c>
      <c r="M95" s="37" t="s">
        <v>4</v>
      </c>
      <c r="N95" s="37" t="s">
        <v>4</v>
      </c>
    </row>
    <row r="96" spans="1:14" ht="24.75" customHeight="1">
      <c r="A96" s="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</row>
    <row r="97" spans="1:14" ht="17.25" customHeight="1">
      <c r="A97" s="10" t="s">
        <v>59</v>
      </c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</row>
    <row r="98" spans="1:14" ht="18.75" customHeight="1">
      <c r="A98" s="10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</row>
    <row r="99" spans="1:14" ht="18" customHeight="1" hidden="1">
      <c r="A99" s="12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</row>
    <row r="100" spans="1:14" ht="19.5" customHeight="1">
      <c r="A100" s="12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</row>
    <row r="101" spans="1:14" ht="15.75">
      <c r="A101" s="12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</row>
    <row r="102" spans="1:14" ht="15.75">
      <c r="A102" s="12"/>
      <c r="B102" s="81" t="s">
        <v>99</v>
      </c>
      <c r="C102" s="81"/>
      <c r="D102" s="81"/>
      <c r="E102" s="7"/>
      <c r="F102" s="66"/>
      <c r="G102" s="66"/>
      <c r="H102" s="7"/>
      <c r="I102" s="84" t="s">
        <v>135</v>
      </c>
      <c r="J102" s="84"/>
      <c r="K102" s="7"/>
      <c r="L102" s="7"/>
      <c r="M102" s="7"/>
      <c r="N102" s="7"/>
    </row>
    <row r="103" spans="1:14" ht="15.75">
      <c r="A103" s="6"/>
      <c r="B103" s="7"/>
      <c r="C103" s="7"/>
      <c r="D103" s="8"/>
      <c r="E103" s="8"/>
      <c r="F103" s="76" t="s">
        <v>40</v>
      </c>
      <c r="G103" s="76"/>
      <c r="H103" s="7"/>
      <c r="I103" s="76" t="s">
        <v>101</v>
      </c>
      <c r="J103" s="76"/>
      <c r="K103" s="7"/>
      <c r="L103" s="7"/>
      <c r="M103" s="7"/>
      <c r="N103" s="7"/>
    </row>
    <row r="104" spans="1:14" ht="15.75">
      <c r="A104" s="7"/>
      <c r="B104" s="6"/>
      <c r="D104" s="6"/>
      <c r="E104" s="6"/>
      <c r="H104" s="7"/>
      <c r="I104" s="7"/>
      <c r="J104" s="6"/>
      <c r="K104" s="6"/>
      <c r="L104" s="7"/>
      <c r="M104" s="7"/>
      <c r="N104" s="7"/>
    </row>
    <row r="105" spans="1:14" ht="15.75">
      <c r="A105" s="7"/>
      <c r="B105" s="6"/>
      <c r="D105" s="6"/>
      <c r="E105" s="6"/>
      <c r="H105" s="7"/>
      <c r="I105" s="7"/>
      <c r="J105" s="6"/>
      <c r="K105" s="6"/>
      <c r="L105" s="7"/>
      <c r="M105" s="7"/>
      <c r="N105" s="7"/>
    </row>
    <row r="106" spans="1:14" ht="15.75">
      <c r="A106" s="7"/>
      <c r="B106" s="6"/>
      <c r="D106" s="6"/>
      <c r="E106" s="6"/>
      <c r="H106" s="7"/>
      <c r="I106" s="7"/>
      <c r="J106" s="6"/>
      <c r="K106" s="6"/>
      <c r="L106" s="7"/>
      <c r="M106" s="7"/>
      <c r="N106" s="7"/>
    </row>
    <row r="107" spans="1:14" ht="15.75">
      <c r="A107" s="6"/>
      <c r="B107" s="83" t="s">
        <v>100</v>
      </c>
      <c r="C107" s="83"/>
      <c r="D107" s="83"/>
      <c r="E107" s="7"/>
      <c r="F107" s="66"/>
      <c r="G107" s="66"/>
      <c r="H107" s="7"/>
      <c r="I107" s="84" t="s">
        <v>136</v>
      </c>
      <c r="J107" s="84"/>
      <c r="K107" s="7"/>
      <c r="L107" s="7"/>
      <c r="M107" s="7"/>
      <c r="N107" s="7"/>
    </row>
    <row r="108" spans="1:14" ht="15.75">
      <c r="A108" s="7"/>
      <c r="B108" s="6"/>
      <c r="D108" s="6"/>
      <c r="E108" s="6"/>
      <c r="F108" s="76" t="s">
        <v>40</v>
      </c>
      <c r="G108" s="76"/>
      <c r="H108" s="7"/>
      <c r="I108" s="76" t="s">
        <v>101</v>
      </c>
      <c r="J108" s="76"/>
      <c r="K108" s="6"/>
      <c r="L108" s="7"/>
      <c r="M108" s="7"/>
      <c r="N108" s="7"/>
    </row>
    <row r="109" spans="1:14" ht="15.75">
      <c r="A109" s="9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</row>
    <row r="110" spans="1:18" ht="15.75">
      <c r="A110" s="12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R110" s="3"/>
    </row>
    <row r="111" spans="1:18" ht="15.75">
      <c r="A111" s="12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R111" s="3"/>
    </row>
    <row r="112" spans="1:18" ht="15.75">
      <c r="A112" s="9" t="s">
        <v>139</v>
      </c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R112" s="3"/>
    </row>
    <row r="114" ht="12.75">
      <c r="R114" s="3"/>
    </row>
    <row r="119" spans="1:11" ht="12.75">
      <c r="A119" s="20"/>
      <c r="B119" s="62"/>
      <c r="C119" s="62"/>
      <c r="D119" s="62"/>
      <c r="E119" s="62"/>
      <c r="F119" s="62"/>
      <c r="G119" s="62"/>
      <c r="H119" s="62"/>
      <c r="I119" s="62"/>
      <c r="J119" s="62"/>
      <c r="K119" s="62"/>
    </row>
  </sheetData>
  <sheetProtection/>
  <mergeCells count="36">
    <mergeCell ref="D25:D27"/>
    <mergeCell ref="M26:M27"/>
    <mergeCell ref="B107:D107"/>
    <mergeCell ref="I107:J107"/>
    <mergeCell ref="F108:G108"/>
    <mergeCell ref="I108:J108"/>
    <mergeCell ref="B102:D102"/>
    <mergeCell ref="I102:J102"/>
    <mergeCell ref="F103:G103"/>
    <mergeCell ref="I103:J103"/>
    <mergeCell ref="F25:G25"/>
    <mergeCell ref="F26:F27"/>
    <mergeCell ref="B25:B27"/>
    <mergeCell ref="A9:N9"/>
    <mergeCell ref="A8:N8"/>
    <mergeCell ref="A25:A27"/>
    <mergeCell ref="C25:C27"/>
    <mergeCell ref="G26:G27"/>
    <mergeCell ref="E25:E27"/>
    <mergeCell ref="M25:N25"/>
    <mergeCell ref="K6:N6"/>
    <mergeCell ref="K7:N7"/>
    <mergeCell ref="K2:N2"/>
    <mergeCell ref="K3:N3"/>
    <mergeCell ref="K4:N4"/>
    <mergeCell ref="K5:N5"/>
    <mergeCell ref="F11:G11"/>
    <mergeCell ref="A10:N10"/>
    <mergeCell ref="J25:K25"/>
    <mergeCell ref="J26:J27"/>
    <mergeCell ref="K26:K27"/>
    <mergeCell ref="I25:I27"/>
    <mergeCell ref="A20:N20"/>
    <mergeCell ref="N26:N27"/>
    <mergeCell ref="L25:L27"/>
    <mergeCell ref="H25:H27"/>
  </mergeCells>
  <printOptions horizontalCentered="1"/>
  <pageMargins left="0.35433070866141736" right="0.1968503937007874" top="0.2" bottom="0.31496062992125984" header="0.2362204724409449" footer="0.35433070866141736"/>
  <pageSetup fitToHeight="3" fitToWidth="3" horizontalDpi="600" verticalDpi="600" orientation="landscape" paperSize="9" scale="59" r:id="rId1"/>
  <rowBreaks count="2" manualBreakCount="2">
    <brk id="43" max="13" man="1"/>
    <brk id="7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Elena</cp:lastModifiedBy>
  <cp:lastPrinted>2018-10-09T09:07:20Z</cp:lastPrinted>
  <dcterms:created xsi:type="dcterms:W3CDTF">2012-01-04T13:30:53Z</dcterms:created>
  <dcterms:modified xsi:type="dcterms:W3CDTF">2018-10-24T07:21:59Z</dcterms:modified>
  <cp:category/>
  <cp:version/>
  <cp:contentType/>
  <cp:contentStatus/>
</cp:coreProperties>
</file>